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박지수\Desktop\"/>
    </mc:Choice>
  </mc:AlternateContent>
  <bookViews>
    <workbookView xWindow="0" yWindow="0" windowWidth="28800" windowHeight="12390"/>
  </bookViews>
  <sheets>
    <sheet name="19년 결산총괄" sheetId="1" r:id="rId1"/>
    <sheet name="20년 1차추경 총괄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2" l="1"/>
  <c r="L39" i="2"/>
  <c r="K38" i="2"/>
  <c r="K37" i="2" s="1"/>
  <c r="L37" i="2" s="1"/>
  <c r="J38" i="2"/>
  <c r="J37" i="2"/>
  <c r="L36" i="2"/>
  <c r="K35" i="2"/>
  <c r="L35" i="2" s="1"/>
  <c r="J35" i="2"/>
  <c r="J34" i="2" s="1"/>
  <c r="L33" i="2"/>
  <c r="L32" i="2"/>
  <c r="L31" i="2"/>
  <c r="L30" i="2"/>
  <c r="L29" i="2"/>
  <c r="K29" i="2"/>
  <c r="J29" i="2"/>
  <c r="K28" i="2"/>
  <c r="L28" i="2" s="1"/>
  <c r="J28" i="2"/>
  <c r="L27" i="2"/>
  <c r="F27" i="2"/>
  <c r="L26" i="2"/>
  <c r="F26" i="2"/>
  <c r="L25" i="2"/>
  <c r="F25" i="2"/>
  <c r="L24" i="2"/>
  <c r="K24" i="2"/>
  <c r="J24" i="2"/>
  <c r="E24" i="2"/>
  <c r="E23" i="2" s="1"/>
  <c r="F23" i="2" s="1"/>
  <c r="D24" i="2"/>
  <c r="K23" i="2"/>
  <c r="L23" i="2" s="1"/>
  <c r="J23" i="2"/>
  <c r="D23" i="2"/>
  <c r="L22" i="2"/>
  <c r="L21" i="2"/>
  <c r="E21" i="2"/>
  <c r="D21" i="2"/>
  <c r="D20" i="2" s="1"/>
  <c r="L20" i="2"/>
  <c r="E20" i="2"/>
  <c r="L19" i="2"/>
  <c r="F19" i="2"/>
  <c r="L18" i="2"/>
  <c r="E18" i="2"/>
  <c r="E17" i="2" s="1"/>
  <c r="F17" i="2" s="1"/>
  <c r="D18" i="2"/>
  <c r="L17" i="2"/>
  <c r="D17" i="2"/>
  <c r="K16" i="2"/>
  <c r="J16" i="2"/>
  <c r="L16" i="2" s="1"/>
  <c r="F16" i="2"/>
  <c r="L15" i="2"/>
  <c r="F15" i="2"/>
  <c r="L14" i="2"/>
  <c r="F14" i="2"/>
  <c r="K13" i="2"/>
  <c r="J13" i="2"/>
  <c r="L13" i="2" s="1"/>
  <c r="F13" i="2"/>
  <c r="L12" i="2"/>
  <c r="E12" i="2"/>
  <c r="F12" i="2" s="1"/>
  <c r="D12" i="2"/>
  <c r="L11" i="2"/>
  <c r="D11" i="2"/>
  <c r="L10" i="2"/>
  <c r="F10" i="2"/>
  <c r="L9" i="2"/>
  <c r="F9" i="2"/>
  <c r="L8" i="2"/>
  <c r="F8" i="2"/>
  <c r="K7" i="2"/>
  <c r="K6" i="2" s="1"/>
  <c r="J7" i="2"/>
  <c r="E7" i="2"/>
  <c r="E6" i="2" s="1"/>
  <c r="D7" i="2"/>
  <c r="D6" i="2" s="1"/>
  <c r="J6" i="2"/>
  <c r="F6" i="2" l="1"/>
  <c r="J5" i="2"/>
  <c r="L6" i="2"/>
  <c r="D5" i="2"/>
  <c r="L7" i="2"/>
  <c r="E11" i="2"/>
  <c r="F11" i="2" s="1"/>
  <c r="F24" i="2"/>
  <c r="L38" i="2"/>
  <c r="F7" i="2"/>
  <c r="F18" i="2"/>
  <c r="K34" i="2"/>
  <c r="L34" i="2" s="1"/>
  <c r="K5" i="2" l="1"/>
  <c r="L5" i="2" s="1"/>
  <c r="E5" i="2"/>
  <c r="F5" i="2" s="1"/>
  <c r="L37" i="1" l="1"/>
  <c r="L36" i="1"/>
  <c r="K35" i="1"/>
  <c r="L35" i="1" s="1"/>
  <c r="J35" i="1"/>
  <c r="J34" i="1"/>
  <c r="L33" i="1"/>
  <c r="L32" i="1"/>
  <c r="L31" i="1"/>
  <c r="L30" i="1"/>
  <c r="K29" i="1"/>
  <c r="K28" i="1" s="1"/>
  <c r="J29" i="1"/>
  <c r="L29" i="1" s="1"/>
  <c r="L27" i="1"/>
  <c r="L26" i="1"/>
  <c r="L25" i="1"/>
  <c r="F25" i="1"/>
  <c r="K24" i="1"/>
  <c r="L24" i="1" s="1"/>
  <c r="J24" i="1"/>
  <c r="F24" i="1"/>
  <c r="K23" i="1"/>
  <c r="L23" i="1" s="1"/>
  <c r="J23" i="1"/>
  <c r="E23" i="1"/>
  <c r="D23" i="1"/>
  <c r="F23" i="1" s="1"/>
  <c r="L22" i="1"/>
  <c r="E22" i="1"/>
  <c r="D22" i="1"/>
  <c r="F22" i="1" s="1"/>
  <c r="L21" i="1"/>
  <c r="F21" i="1"/>
  <c r="L20" i="1"/>
  <c r="F20" i="1"/>
  <c r="E20" i="1"/>
  <c r="D20" i="1"/>
  <c r="L19" i="1"/>
  <c r="F19" i="1"/>
  <c r="E19" i="1"/>
  <c r="D19" i="1"/>
  <c r="L18" i="1"/>
  <c r="F18" i="1"/>
  <c r="L17" i="1"/>
  <c r="E17" i="1"/>
  <c r="E16" i="1" s="1"/>
  <c r="D17" i="1"/>
  <c r="F17" i="1" s="1"/>
  <c r="K16" i="1"/>
  <c r="J16" i="1"/>
  <c r="L16" i="1" s="1"/>
  <c r="L15" i="1"/>
  <c r="F15" i="1"/>
  <c r="L14" i="1"/>
  <c r="F14" i="1"/>
  <c r="K13" i="1"/>
  <c r="L13" i="1" s="1"/>
  <c r="J13" i="1"/>
  <c r="F13" i="1"/>
  <c r="L12" i="1"/>
  <c r="F12" i="1"/>
  <c r="E12" i="1"/>
  <c r="D12" i="1"/>
  <c r="L11" i="1"/>
  <c r="F11" i="1"/>
  <c r="E11" i="1"/>
  <c r="D11" i="1"/>
  <c r="L10" i="1"/>
  <c r="F10" i="1"/>
  <c r="L9" i="1"/>
  <c r="F9" i="1"/>
  <c r="L8" i="1"/>
  <c r="F8" i="1"/>
  <c r="K7" i="1"/>
  <c r="J7" i="1"/>
  <c r="L7" i="1" s="1"/>
  <c r="F7" i="1"/>
  <c r="E7" i="1"/>
  <c r="D7" i="1"/>
  <c r="K6" i="1"/>
  <c r="E6" i="1"/>
  <c r="D6" i="1"/>
  <c r="F6" i="1" s="1"/>
  <c r="E5" i="1" l="1"/>
  <c r="K34" i="1"/>
  <c r="K5" i="1" s="1"/>
  <c r="D16" i="1"/>
  <c r="F16" i="1" s="1"/>
  <c r="J28" i="1"/>
  <c r="L28" i="1" s="1"/>
  <c r="J6" i="1"/>
  <c r="L6" i="1" l="1"/>
  <c r="J5" i="1"/>
  <c r="L5" i="1" s="1"/>
  <c r="L34" i="1"/>
  <c r="D5" i="1"/>
  <c r="F5" i="1" s="1"/>
</calcChain>
</file>

<file path=xl/sharedStrings.xml><?xml version="1.0" encoding="utf-8"?>
<sst xmlns="http://schemas.openxmlformats.org/spreadsheetml/2006/main" count="147" uniqueCount="134">
  <si>
    <t>2019년 결산 총괄표</t>
    <phoneticPr fontId="4" type="noConversion"/>
  </si>
  <si>
    <t>부산광역시장노년일자리지원센터</t>
    <phoneticPr fontId="4" type="noConversion"/>
  </si>
  <si>
    <t>(단위:천원)</t>
    <phoneticPr fontId="11" type="noConversion"/>
  </si>
  <si>
    <t>세  입</t>
    <phoneticPr fontId="4" type="noConversion"/>
  </si>
  <si>
    <t>세  출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</si>
  <si>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</si>
  <si>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</si>
  <si>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</si>
  <si>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3차 추경
(A)</t>
    <phoneticPr fontId="4" type="noConversion"/>
  </si>
  <si>
    <t>결 산
(B)</t>
    <phoneticPr fontId="4" type="noConversion"/>
  </si>
  <si>
    <t>증감
(A-B)</t>
    <phoneticPr fontId="11" type="noConversion"/>
  </si>
  <si>
    <t>세 입 총 계</t>
    <phoneticPr fontId="4" type="noConversion"/>
  </si>
  <si>
    <t>세 출 총 계</t>
    <phoneticPr fontId="4" type="noConversion"/>
  </si>
  <si>
    <t>01사업수입</t>
    <phoneticPr fontId="4" type="noConversion"/>
  </si>
  <si>
    <t>01사무비</t>
    <phoneticPr fontId="4" type="noConversion"/>
  </si>
  <si>
    <t>11사업수입</t>
    <phoneticPr fontId="4" type="noConversion"/>
  </si>
  <si>
    <t>11인건비</t>
    <phoneticPr fontId="4" type="noConversion"/>
  </si>
  <si>
    <t>111노인사회활동지원사업참여자위탁교육</t>
    <phoneticPr fontId="4" type="noConversion"/>
  </si>
  <si>
    <t>111급여</t>
    <phoneticPr fontId="4" type="noConversion"/>
  </si>
  <si>
    <t>112장노년시대공감구독</t>
    <phoneticPr fontId="11" type="noConversion"/>
  </si>
  <si>
    <t>112제수당</t>
    <phoneticPr fontId="11" type="noConversion"/>
  </si>
  <si>
    <t>113베이비부머위탁교육</t>
    <phoneticPr fontId="11" type="noConversion"/>
  </si>
  <si>
    <t>115퇴직적립금</t>
    <phoneticPr fontId="4" type="noConversion"/>
  </si>
  <si>
    <t>03보조금수입</t>
    <phoneticPr fontId="4" type="noConversion"/>
  </si>
  <si>
    <t>116사회보험부담금</t>
    <phoneticPr fontId="4" type="noConversion"/>
  </si>
  <si>
    <t>31보조금수입</t>
    <phoneticPr fontId="11" type="noConversion"/>
  </si>
  <si>
    <t>117기타후생경비</t>
    <phoneticPr fontId="3" type="noConversion"/>
  </si>
  <si>
    <t>311국고보조금</t>
    <phoneticPr fontId="4" type="noConversion"/>
  </si>
  <si>
    <t>12업무추진비</t>
    <phoneticPr fontId="4" type="noConversion"/>
  </si>
  <si>
    <t>312시도보조금</t>
    <phoneticPr fontId="4" type="noConversion"/>
  </si>
  <si>
    <t>121기관운영비</t>
    <phoneticPr fontId="4" type="noConversion"/>
  </si>
  <si>
    <t>314기타보조금</t>
    <phoneticPr fontId="11" type="noConversion"/>
  </si>
  <si>
    <t>123회의비</t>
    <phoneticPr fontId="4" type="noConversion"/>
  </si>
  <si>
    <t>06전입금</t>
    <phoneticPr fontId="4" type="noConversion"/>
  </si>
  <si>
    <t>13운영비</t>
    <phoneticPr fontId="4" type="noConversion"/>
  </si>
  <si>
    <t>61전입금</t>
    <phoneticPr fontId="4" type="noConversion"/>
  </si>
  <si>
    <t>131여비</t>
    <phoneticPr fontId="4" type="noConversion"/>
  </si>
  <si>
    <t>611법인전입금</t>
    <phoneticPr fontId="4" type="noConversion"/>
  </si>
  <si>
    <t>132수용비및수수료</t>
    <phoneticPr fontId="4" type="noConversion"/>
  </si>
  <si>
    <t>07이월금</t>
    <phoneticPr fontId="4" type="noConversion"/>
  </si>
  <si>
    <t>133공공요금</t>
    <phoneticPr fontId="4" type="noConversion"/>
  </si>
  <si>
    <t>71이월금</t>
    <phoneticPr fontId="4" type="noConversion"/>
  </si>
  <si>
    <t>134제세공과금</t>
    <phoneticPr fontId="4" type="noConversion"/>
  </si>
  <si>
    <t>711전년도이월금</t>
    <phoneticPr fontId="4" type="noConversion"/>
  </si>
  <si>
    <t>135차량비</t>
    <phoneticPr fontId="4" type="noConversion"/>
  </si>
  <si>
    <t>08잡수입</t>
    <phoneticPr fontId="4" type="noConversion"/>
  </si>
  <si>
    <t>137기타운영비</t>
    <phoneticPr fontId="11" type="noConversion"/>
  </si>
  <si>
    <t>81잡수입</t>
    <phoneticPr fontId="4" type="noConversion"/>
  </si>
  <si>
    <t>02재산조성비</t>
    <phoneticPr fontId="4" type="noConversion"/>
  </si>
  <si>
    <t>812기타예금이자</t>
    <phoneticPr fontId="11" type="noConversion"/>
  </si>
  <si>
    <t>21시설비</t>
    <phoneticPr fontId="4" type="noConversion"/>
  </si>
  <si>
    <t>813기타잡수입</t>
    <phoneticPr fontId="11" type="noConversion"/>
  </si>
  <si>
    <t>211시설비</t>
    <phoneticPr fontId="4" type="noConversion"/>
  </si>
  <si>
    <t>212자산취득비</t>
    <phoneticPr fontId="4" type="noConversion"/>
  </si>
  <si>
    <t>213시설장비유지비</t>
    <phoneticPr fontId="4" type="noConversion"/>
  </si>
  <si>
    <t>03사업비</t>
  </si>
  <si>
    <t>31사업비</t>
    <phoneticPr fontId="4" type="noConversion"/>
  </si>
  <si>
    <t>311인력양성</t>
    <phoneticPr fontId="4" type="noConversion"/>
  </si>
  <si>
    <t>312일자리개발</t>
    <phoneticPr fontId="4" type="noConversion"/>
  </si>
  <si>
    <t>313장년지원</t>
    <phoneticPr fontId="4" type="noConversion"/>
  </si>
  <si>
    <t>314기타사업</t>
    <phoneticPr fontId="4" type="noConversion"/>
  </si>
  <si>
    <t>07예비비및기타</t>
    <phoneticPr fontId="11" type="noConversion"/>
  </si>
  <si>
    <t>예비비및기타</t>
    <phoneticPr fontId="11" type="noConversion"/>
  </si>
  <si>
    <t>711예비비</t>
    <phoneticPr fontId="4" type="noConversion"/>
  </si>
  <si>
    <t>712반환금</t>
    <phoneticPr fontId="4" type="noConversion"/>
  </si>
  <si>
    <t>2020년 1차 추경예산 총괄표</t>
    <phoneticPr fontId="4" type="noConversion"/>
  </si>
  <si>
    <t>부산광역시 장노년일자리지원센터</t>
    <phoneticPr fontId="4" type="noConversion"/>
  </si>
  <si>
    <t>(단위:천원)</t>
    <phoneticPr fontId="11" type="noConversion"/>
  </si>
  <si>
    <t>세  입</t>
    <phoneticPr fontId="4" type="noConversion"/>
  </si>
  <si>
    <t>세  출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</si>
  <si>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</si>
  <si>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</si>
  <si>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</si>
  <si>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2020년 예산
(A)</t>
    <phoneticPr fontId="4" type="noConversion"/>
  </si>
  <si>
    <t>2020년 1차 
추경예산(B)</t>
    <phoneticPr fontId="4" type="noConversion"/>
  </si>
  <si>
    <t>증감
(B-A)</t>
    <phoneticPr fontId="11" type="noConversion"/>
  </si>
  <si>
    <t>세입총계</t>
    <phoneticPr fontId="4" type="noConversion"/>
  </si>
  <si>
    <t>세 출 총 계</t>
    <phoneticPr fontId="4" type="noConversion"/>
  </si>
  <si>
    <t>01사업수입</t>
    <phoneticPr fontId="4" type="noConversion"/>
  </si>
  <si>
    <t>01사무비</t>
    <phoneticPr fontId="4" type="noConversion"/>
  </si>
  <si>
    <t>11사업수입</t>
    <phoneticPr fontId="4" type="noConversion"/>
  </si>
  <si>
    <t>11인건비</t>
    <phoneticPr fontId="4" type="noConversion"/>
  </si>
  <si>
    <t>111노인일자리통합위탁교육</t>
    <phoneticPr fontId="4" type="noConversion"/>
  </si>
  <si>
    <t>111급여</t>
    <phoneticPr fontId="4" type="noConversion"/>
  </si>
  <si>
    <t>112장노년시대공감구독</t>
    <phoneticPr fontId="11" type="noConversion"/>
  </si>
  <si>
    <t>112제수당</t>
    <phoneticPr fontId="4" type="noConversion"/>
  </si>
  <si>
    <t>113베이비부머위탁교육</t>
    <phoneticPr fontId="11" type="noConversion"/>
  </si>
  <si>
    <t>115퇴직적립금</t>
    <phoneticPr fontId="4" type="noConversion"/>
  </si>
  <si>
    <t>03보조금수입</t>
    <phoneticPr fontId="4" type="noConversion"/>
  </si>
  <si>
    <t>116사회보험부담금</t>
    <phoneticPr fontId="4" type="noConversion"/>
  </si>
  <si>
    <t>31보조금수입</t>
    <phoneticPr fontId="11" type="noConversion"/>
  </si>
  <si>
    <t>117기타후생경비</t>
    <phoneticPr fontId="3" type="noConversion"/>
  </si>
  <si>
    <t>311국고보조금</t>
    <phoneticPr fontId="4" type="noConversion"/>
  </si>
  <si>
    <t>12업무추진비</t>
    <phoneticPr fontId="4" type="noConversion"/>
  </si>
  <si>
    <t>312시도보조금</t>
    <phoneticPr fontId="4" type="noConversion"/>
  </si>
  <si>
    <t>121기관운영비</t>
    <phoneticPr fontId="4" type="noConversion"/>
  </si>
  <si>
    <t>313시군구보조금</t>
    <phoneticPr fontId="11" type="noConversion"/>
  </si>
  <si>
    <t>123회의비</t>
    <phoneticPr fontId="4" type="noConversion"/>
  </si>
  <si>
    <t>314기타보조금</t>
    <phoneticPr fontId="11" type="noConversion"/>
  </si>
  <si>
    <t>13운영비</t>
    <phoneticPr fontId="4" type="noConversion"/>
  </si>
  <si>
    <t>06전입금</t>
    <phoneticPr fontId="4" type="noConversion"/>
  </si>
  <si>
    <t>131여비</t>
    <phoneticPr fontId="4" type="noConversion"/>
  </si>
  <si>
    <t>61전입금</t>
    <phoneticPr fontId="4" type="noConversion"/>
  </si>
  <si>
    <t>132수용비및수수료</t>
    <phoneticPr fontId="4" type="noConversion"/>
  </si>
  <si>
    <t>611전입금</t>
    <phoneticPr fontId="4" type="noConversion"/>
  </si>
  <si>
    <t>133공공요금</t>
    <phoneticPr fontId="4" type="noConversion"/>
  </si>
  <si>
    <t>07이월금</t>
    <phoneticPr fontId="4" type="noConversion"/>
  </si>
  <si>
    <t>134제세공과금</t>
    <phoneticPr fontId="4" type="noConversion"/>
  </si>
  <si>
    <t>71이월금</t>
    <phoneticPr fontId="4" type="noConversion"/>
  </si>
  <si>
    <t>135차량비</t>
    <phoneticPr fontId="4" type="noConversion"/>
  </si>
  <si>
    <t>711전년도이월금</t>
    <phoneticPr fontId="4" type="noConversion"/>
  </si>
  <si>
    <t>137기타운영비</t>
    <phoneticPr fontId="11" type="noConversion"/>
  </si>
  <si>
    <t>08잡수입</t>
    <phoneticPr fontId="4" type="noConversion"/>
  </si>
  <si>
    <t>02재산조성비</t>
    <phoneticPr fontId="4" type="noConversion"/>
  </si>
  <si>
    <t>81잡수입</t>
    <phoneticPr fontId="4" type="noConversion"/>
  </si>
  <si>
    <t>21시설비</t>
    <phoneticPr fontId="4" type="noConversion"/>
  </si>
  <si>
    <t>811불용품매각대</t>
    <phoneticPr fontId="4" type="noConversion"/>
  </si>
  <si>
    <t>211시설비</t>
    <phoneticPr fontId="4" type="noConversion"/>
  </si>
  <si>
    <t>812기타예금이자</t>
    <phoneticPr fontId="11" type="noConversion"/>
  </si>
  <si>
    <t>212자산취득비</t>
    <phoneticPr fontId="4" type="noConversion"/>
  </si>
  <si>
    <t>813기타잡수입</t>
    <phoneticPr fontId="11" type="noConversion"/>
  </si>
  <si>
    <t>213시설장비유지비</t>
    <phoneticPr fontId="4" type="noConversion"/>
  </si>
  <si>
    <t>31사업비</t>
    <phoneticPr fontId="4" type="noConversion"/>
  </si>
  <si>
    <t>311인력양성</t>
    <phoneticPr fontId="4" type="noConversion"/>
  </si>
  <si>
    <t>312일자리개발</t>
    <phoneticPr fontId="4" type="noConversion"/>
  </si>
  <si>
    <t>313장년지원</t>
    <phoneticPr fontId="4" type="noConversion"/>
  </si>
  <si>
    <t>314기타사업</t>
    <phoneticPr fontId="4" type="noConversion"/>
  </si>
  <si>
    <t>06잡지출</t>
    <phoneticPr fontId="3" type="noConversion"/>
  </si>
  <si>
    <t>61잡지출</t>
    <phoneticPr fontId="4" type="noConversion"/>
  </si>
  <si>
    <t>611잡지출</t>
    <phoneticPr fontId="4" type="noConversion"/>
  </si>
  <si>
    <t>07예비비및기타</t>
    <phoneticPr fontId="11" type="noConversion"/>
  </si>
  <si>
    <t>예비비및기타</t>
    <phoneticPr fontId="11" type="noConversion"/>
  </si>
  <si>
    <t>711예비비</t>
    <phoneticPr fontId="4" type="noConversion"/>
  </si>
  <si>
    <t>712반환금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</si>
</sst>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  <font>
      <b/>
      <sz val="12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sz val="7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9" fillId="0" borderId="0" xfId="1" applyNumberFormat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NumberFormat="1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center"/>
    </xf>
    <xf numFmtId="0" fontId="5" fillId="0" borderId="0" xfId="1" applyFo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41" fontId="14" fillId="0" borderId="13" xfId="1" applyNumberFormat="1" applyFont="1" applyBorder="1">
      <alignment vertical="center"/>
    </xf>
    <xf numFmtId="41" fontId="14" fillId="0" borderId="14" xfId="2" applyNumberFormat="1" applyFont="1" applyFill="1" applyBorder="1" applyAlignment="1">
      <alignment horizontal="right" vertical="center"/>
    </xf>
    <xf numFmtId="0" fontId="13" fillId="0" borderId="5" xfId="1" applyNumberFormat="1" applyFont="1" applyBorder="1" applyAlignment="1">
      <alignment horizontal="center" vertical="center"/>
    </xf>
    <xf numFmtId="0" fontId="13" fillId="0" borderId="3" xfId="1" applyNumberFormat="1" applyFont="1" applyBorder="1" applyAlignment="1">
      <alignment horizontal="center" vertical="center"/>
    </xf>
    <xf numFmtId="0" fontId="13" fillId="0" borderId="12" xfId="1" applyNumberFormat="1" applyFont="1" applyBorder="1" applyAlignment="1">
      <alignment horizontal="center" vertical="center"/>
    </xf>
    <xf numFmtId="41" fontId="14" fillId="0" borderId="15" xfId="2" applyNumberFormat="1" applyFont="1" applyFill="1" applyBorder="1" applyAlignment="1">
      <alignment horizontal="right" vertical="center"/>
    </xf>
    <xf numFmtId="0" fontId="15" fillId="0" borderId="0" xfId="1" applyFont="1">
      <alignment vertical="center"/>
    </xf>
    <xf numFmtId="0" fontId="14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14" fillId="0" borderId="18" xfId="1" applyFont="1" applyBorder="1" applyAlignment="1">
      <alignment vertical="center" wrapText="1"/>
    </xf>
    <xf numFmtId="41" fontId="14" fillId="0" borderId="19" xfId="1" applyNumberFormat="1" applyFont="1" applyBorder="1">
      <alignment vertical="center"/>
    </xf>
    <xf numFmtId="0" fontId="14" fillId="0" borderId="20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14" fillId="0" borderId="22" xfId="1" applyFont="1" applyBorder="1" applyAlignment="1">
      <alignment vertical="center"/>
    </xf>
    <xf numFmtId="0" fontId="14" fillId="0" borderId="23" xfId="1" applyNumberFormat="1" applyFont="1" applyBorder="1" applyAlignment="1">
      <alignment horizontal="center" vertical="center" wrapText="1"/>
    </xf>
    <xf numFmtId="0" fontId="14" fillId="0" borderId="24" xfId="1" applyFont="1" applyBorder="1" applyAlignment="1">
      <alignment vertical="center"/>
    </xf>
    <xf numFmtId="0" fontId="14" fillId="0" borderId="25" xfId="1" applyFont="1" applyBorder="1" applyAlignment="1">
      <alignment vertical="center"/>
    </xf>
    <xf numFmtId="0" fontId="11" fillId="0" borderId="19" xfId="1" applyFont="1" applyBorder="1" applyAlignment="1">
      <alignment vertical="center" wrapText="1"/>
    </xf>
    <xf numFmtId="0" fontId="14" fillId="0" borderId="26" xfId="1" applyNumberFormat="1" applyFont="1" applyBorder="1" applyAlignment="1">
      <alignment horizontal="center" vertical="center"/>
    </xf>
    <xf numFmtId="0" fontId="14" fillId="0" borderId="27" xfId="1" applyNumberFormat="1" applyFont="1" applyBorder="1" applyAlignment="1">
      <alignment vertical="center"/>
    </xf>
    <xf numFmtId="0" fontId="14" fillId="0" borderId="19" xfId="1" applyNumberFormat="1" applyFont="1" applyBorder="1" applyAlignment="1">
      <alignment horizontal="left" vertical="center"/>
    </xf>
    <xf numFmtId="0" fontId="14" fillId="0" borderId="28" xfId="1" applyFont="1" applyBorder="1" applyAlignment="1">
      <alignment vertical="center"/>
    </xf>
    <xf numFmtId="0" fontId="16" fillId="0" borderId="19" xfId="1" applyFont="1" applyBorder="1" applyAlignment="1">
      <alignment vertical="center" wrapText="1"/>
    </xf>
    <xf numFmtId="0" fontId="14" fillId="0" borderId="0" xfId="1" applyNumberFormat="1" applyFont="1" applyBorder="1" applyAlignment="1">
      <alignment vertical="center"/>
    </xf>
    <xf numFmtId="0" fontId="14" fillId="0" borderId="25" xfId="1" applyFont="1" applyBorder="1" applyAlignment="1">
      <alignment horizontal="center" vertical="center"/>
    </xf>
    <xf numFmtId="0" fontId="14" fillId="0" borderId="19" xfId="1" applyFont="1" applyBorder="1" applyAlignment="1">
      <alignment vertical="center" wrapText="1"/>
    </xf>
    <xf numFmtId="0" fontId="14" fillId="0" borderId="27" xfId="1" applyFont="1" applyBorder="1" applyAlignment="1">
      <alignment horizontal="center" vertical="center"/>
    </xf>
    <xf numFmtId="0" fontId="14" fillId="0" borderId="27" xfId="1" applyNumberFormat="1" applyFont="1" applyBorder="1" applyAlignment="1">
      <alignment vertical="center" wrapText="1"/>
    </xf>
    <xf numFmtId="0" fontId="14" fillId="0" borderId="29" xfId="1" applyFont="1" applyBorder="1" applyAlignment="1">
      <alignment vertical="center"/>
    </xf>
    <xf numFmtId="0" fontId="14" fillId="0" borderId="13" xfId="1" applyNumberFormat="1" applyFont="1" applyBorder="1" applyAlignment="1">
      <alignment vertical="center" wrapText="1"/>
    </xf>
    <xf numFmtId="0" fontId="14" fillId="0" borderId="25" xfId="1" applyNumberFormat="1" applyFont="1" applyBorder="1" applyAlignment="1">
      <alignment horizontal="distributed" vertical="center"/>
    </xf>
    <xf numFmtId="0" fontId="14" fillId="0" borderId="30" xfId="1" applyFont="1" applyBorder="1" applyAlignment="1">
      <alignment vertical="center"/>
    </xf>
    <xf numFmtId="0" fontId="14" fillId="0" borderId="19" xfId="1" applyFont="1" applyBorder="1" applyAlignment="1">
      <alignment vertical="center"/>
    </xf>
    <xf numFmtId="0" fontId="14" fillId="0" borderId="27" xfId="1" applyNumberFormat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NumberFormat="1" applyFont="1" applyBorder="1" applyAlignment="1">
      <alignment horizontal="left" vertical="center"/>
    </xf>
    <xf numFmtId="0" fontId="14" fillId="0" borderId="31" xfId="1" applyFont="1" applyBorder="1" applyAlignment="1">
      <alignment vertical="center" wrapText="1"/>
    </xf>
    <xf numFmtId="0" fontId="14" fillId="0" borderId="32" xfId="1" applyNumberFormat="1" applyFont="1" applyBorder="1" applyAlignment="1">
      <alignment vertical="center"/>
    </xf>
    <xf numFmtId="0" fontId="14" fillId="0" borderId="13" xfId="1" applyNumberFormat="1" applyFont="1" applyBorder="1" applyAlignment="1">
      <alignment vertical="center"/>
    </xf>
    <xf numFmtId="0" fontId="14" fillId="0" borderId="19" xfId="1" applyNumberFormat="1" applyFont="1" applyBorder="1" applyAlignment="1">
      <alignment vertical="center"/>
    </xf>
    <xf numFmtId="0" fontId="14" fillId="0" borderId="33" xfId="1" applyFont="1" applyBorder="1" applyAlignment="1">
      <alignment vertical="center"/>
    </xf>
    <xf numFmtId="0" fontId="14" fillId="0" borderId="34" xfId="1" applyFont="1" applyBorder="1" applyAlignment="1">
      <alignment vertical="center" wrapText="1"/>
    </xf>
    <xf numFmtId="41" fontId="14" fillId="0" borderId="25" xfId="1" applyNumberFormat="1" applyFont="1" applyBorder="1">
      <alignment vertical="center"/>
    </xf>
    <xf numFmtId="0" fontId="14" fillId="0" borderId="20" xfId="1" applyNumberFormat="1" applyFont="1" applyBorder="1" applyAlignment="1">
      <alignment horizontal="left" vertical="center"/>
    </xf>
    <xf numFmtId="0" fontId="14" fillId="0" borderId="17" xfId="1" applyNumberFormat="1" applyFont="1" applyBorder="1" applyAlignment="1">
      <alignment horizontal="left" vertical="center"/>
    </xf>
    <xf numFmtId="0" fontId="14" fillId="0" borderId="18" xfId="1" applyNumberFormat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2" xfId="1" applyFont="1" applyBorder="1" applyAlignment="1">
      <alignment horizontal="left" vertical="center" wrapText="1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left" vertical="center" wrapText="1"/>
    </xf>
    <xf numFmtId="41" fontId="14" fillId="0" borderId="8" xfId="1" applyNumberFormat="1" applyFont="1" applyBorder="1">
      <alignment vertical="center"/>
    </xf>
    <xf numFmtId="41" fontId="14" fillId="0" borderId="39" xfId="2" applyNumberFormat="1" applyFont="1" applyFill="1" applyBorder="1" applyAlignment="1">
      <alignment horizontal="right" vertical="center"/>
    </xf>
    <xf numFmtId="0" fontId="14" fillId="0" borderId="26" xfId="1" applyNumberFormat="1" applyFont="1" applyBorder="1" applyAlignment="1">
      <alignment horizontal="distributed" vertical="center"/>
    </xf>
    <xf numFmtId="0" fontId="14" fillId="0" borderId="40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 wrapText="1"/>
    </xf>
    <xf numFmtId="0" fontId="17" fillId="0" borderId="40" xfId="1" applyFont="1" applyBorder="1">
      <alignment vertical="center"/>
    </xf>
    <xf numFmtId="0" fontId="14" fillId="0" borderId="40" xfId="1" applyFont="1" applyBorder="1">
      <alignment vertical="center"/>
    </xf>
    <xf numFmtId="3" fontId="14" fillId="0" borderId="41" xfId="2" applyNumberFormat="1" applyFont="1" applyFill="1" applyBorder="1" applyAlignment="1">
      <alignment horizontal="right" vertical="center"/>
    </xf>
    <xf numFmtId="0" fontId="14" fillId="0" borderId="26" xfId="1" applyFont="1" applyBorder="1" applyAlignment="1">
      <alignment vertical="center"/>
    </xf>
    <xf numFmtId="0" fontId="14" fillId="0" borderId="13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17" fillId="0" borderId="0" xfId="1" applyFont="1" applyBorder="1">
      <alignment vertical="center"/>
    </xf>
    <xf numFmtId="0" fontId="14" fillId="0" borderId="0" xfId="1" applyFont="1" applyBorder="1">
      <alignment vertical="center"/>
    </xf>
    <xf numFmtId="3" fontId="14" fillId="0" borderId="42" xfId="2" applyNumberFormat="1" applyFont="1" applyFill="1" applyBorder="1" applyAlignment="1">
      <alignment horizontal="right" vertical="center"/>
    </xf>
    <xf numFmtId="0" fontId="14" fillId="0" borderId="27" xfId="1" applyNumberFormat="1" applyFont="1" applyBorder="1" applyAlignment="1">
      <alignment horizontal="left" vertical="center"/>
    </xf>
    <xf numFmtId="41" fontId="14" fillId="0" borderId="27" xfId="1" applyNumberFormat="1" applyFont="1" applyBorder="1">
      <alignment vertical="center"/>
    </xf>
    <xf numFmtId="0" fontId="14" fillId="0" borderId="23" xfId="1" applyNumberFormat="1" applyFont="1" applyBorder="1" applyAlignment="1">
      <alignment vertical="center"/>
    </xf>
    <xf numFmtId="0" fontId="14" fillId="0" borderId="26" xfId="1" applyNumberFormat="1" applyFont="1" applyBorder="1" applyAlignment="1">
      <alignment vertical="center"/>
    </xf>
    <xf numFmtId="0" fontId="14" fillId="0" borderId="43" xfId="1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20" xfId="1" applyFont="1" applyBorder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0" fontId="14" fillId="0" borderId="18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4" fillId="0" borderId="23" xfId="1" applyNumberFormat="1" applyFont="1" applyBorder="1" applyAlignment="1">
      <alignment horizontal="distributed" vertical="center"/>
    </xf>
    <xf numFmtId="0" fontId="14" fillId="0" borderId="43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44" xfId="1" applyNumberFormat="1" applyFont="1" applyBorder="1" applyAlignment="1">
      <alignment horizontal="distributed" vertical="center"/>
    </xf>
    <xf numFmtId="0" fontId="14" fillId="0" borderId="1" xfId="1" applyNumberFormat="1" applyFont="1" applyBorder="1" applyAlignment="1">
      <alignment horizontal="distributed" vertical="center"/>
    </xf>
    <xf numFmtId="0" fontId="14" fillId="0" borderId="45" xfId="1" applyNumberFormat="1" applyFont="1" applyBorder="1" applyAlignment="1">
      <alignment horizontal="left" vertical="center"/>
    </xf>
    <xf numFmtId="41" fontId="14" fillId="0" borderId="11" xfId="2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/>
    </xf>
    <xf numFmtId="0" fontId="14" fillId="0" borderId="0" xfId="1" applyNumberFormat="1" applyFont="1" applyAlignment="1">
      <alignment horizontal="left" vertical="center"/>
    </xf>
    <xf numFmtId="0" fontId="14" fillId="0" borderId="0" xfId="1" applyFont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left" vertical="center"/>
    </xf>
    <xf numFmtId="0" fontId="13" fillId="0" borderId="46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41" fontId="19" fillId="0" borderId="13" xfId="1" applyNumberFormat="1" applyFont="1" applyBorder="1">
      <alignment vertical="center"/>
    </xf>
    <xf numFmtId="41" fontId="19" fillId="0" borderId="14" xfId="2" applyNumberFormat="1" applyFont="1" applyFill="1" applyBorder="1" applyAlignment="1">
      <alignment horizontal="right" vertical="center"/>
    </xf>
    <xf numFmtId="0" fontId="18" fillId="0" borderId="5" xfId="1" applyNumberFormat="1" applyFont="1" applyBorder="1" applyAlignment="1">
      <alignment horizontal="center" vertical="center"/>
    </xf>
    <xf numFmtId="0" fontId="18" fillId="0" borderId="3" xfId="1" applyNumberFormat="1" applyFont="1" applyBorder="1" applyAlignment="1">
      <alignment horizontal="center" vertical="center"/>
    </xf>
    <xf numFmtId="0" fontId="18" fillId="0" borderId="12" xfId="1" applyNumberFormat="1" applyFont="1" applyBorder="1" applyAlignment="1">
      <alignment horizontal="center" vertical="center"/>
    </xf>
    <xf numFmtId="41" fontId="19" fillId="0" borderId="15" xfId="2" applyNumberFormat="1" applyFont="1" applyFill="1" applyBorder="1" applyAlignment="1">
      <alignment horizontal="right" vertical="center"/>
    </xf>
    <xf numFmtId="0" fontId="19" fillId="0" borderId="16" xfId="1" applyFont="1" applyBorder="1" applyAlignment="1">
      <alignment vertical="center"/>
    </xf>
    <xf numFmtId="0" fontId="19" fillId="0" borderId="17" xfId="1" applyFont="1" applyBorder="1" applyAlignment="1">
      <alignment vertical="center"/>
    </xf>
    <xf numFmtId="0" fontId="19" fillId="0" borderId="18" xfId="1" applyFont="1" applyBorder="1" applyAlignment="1">
      <alignment vertical="center" wrapText="1"/>
    </xf>
    <xf numFmtId="41" fontId="19" fillId="0" borderId="19" xfId="1" applyNumberFormat="1" applyFont="1" applyBorder="1">
      <alignment vertical="center"/>
    </xf>
    <xf numFmtId="0" fontId="19" fillId="0" borderId="20" xfId="1" applyFont="1" applyBorder="1" applyAlignment="1">
      <alignment vertical="center"/>
    </xf>
    <xf numFmtId="0" fontId="19" fillId="0" borderId="21" xfId="1" applyFont="1" applyBorder="1" applyAlignment="1">
      <alignment vertical="center"/>
    </xf>
    <xf numFmtId="0" fontId="19" fillId="0" borderId="22" xfId="1" applyFont="1" applyBorder="1" applyAlignment="1">
      <alignment vertical="center"/>
    </xf>
    <xf numFmtId="0" fontId="19" fillId="0" borderId="23" xfId="1" applyNumberFormat="1" applyFont="1" applyBorder="1" applyAlignment="1">
      <alignment horizontal="center" vertical="center" wrapText="1"/>
    </xf>
    <xf numFmtId="0" fontId="19" fillId="0" borderId="24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20" fillId="0" borderId="19" xfId="1" applyFont="1" applyBorder="1" applyAlignment="1">
      <alignment vertical="center" wrapText="1"/>
    </xf>
    <xf numFmtId="0" fontId="19" fillId="0" borderId="26" xfId="1" applyNumberFormat="1" applyFont="1" applyBorder="1" applyAlignment="1">
      <alignment horizontal="center" vertical="center"/>
    </xf>
    <xf numFmtId="0" fontId="19" fillId="0" borderId="27" xfId="1" applyNumberFormat="1" applyFont="1" applyBorder="1" applyAlignment="1">
      <alignment vertical="center"/>
    </xf>
    <xf numFmtId="0" fontId="19" fillId="0" borderId="19" xfId="1" applyNumberFormat="1" applyFont="1" applyBorder="1" applyAlignment="1">
      <alignment horizontal="left" vertical="center"/>
    </xf>
    <xf numFmtId="0" fontId="19" fillId="0" borderId="28" xfId="1" applyFont="1" applyBorder="1" applyAlignment="1">
      <alignment vertical="center"/>
    </xf>
    <xf numFmtId="0" fontId="21" fillId="0" borderId="19" xfId="1" applyFont="1" applyBorder="1" applyAlignment="1">
      <alignment vertical="center" wrapText="1"/>
    </xf>
    <xf numFmtId="0" fontId="19" fillId="0" borderId="0" xfId="1" applyNumberFormat="1" applyFont="1" applyBorder="1" applyAlignment="1">
      <alignment vertical="center"/>
    </xf>
    <xf numFmtId="0" fontId="19" fillId="0" borderId="25" xfId="1" applyFont="1" applyBorder="1" applyAlignment="1">
      <alignment horizontal="center" vertical="center"/>
    </xf>
    <xf numFmtId="0" fontId="19" fillId="0" borderId="19" xfId="1" applyFont="1" applyBorder="1" applyAlignment="1">
      <alignment vertical="center" wrapText="1"/>
    </xf>
    <xf numFmtId="0" fontId="19" fillId="0" borderId="27" xfId="1" applyFont="1" applyBorder="1" applyAlignment="1">
      <alignment horizontal="center" vertical="center"/>
    </xf>
    <xf numFmtId="0" fontId="19" fillId="0" borderId="27" xfId="1" applyNumberFormat="1" applyFont="1" applyBorder="1" applyAlignment="1">
      <alignment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13" xfId="1" applyNumberFormat="1" applyFont="1" applyBorder="1" applyAlignment="1">
      <alignment vertical="center" wrapText="1"/>
    </xf>
    <xf numFmtId="0" fontId="19" fillId="0" borderId="29" xfId="1" applyFont="1" applyBorder="1" applyAlignment="1">
      <alignment vertical="center"/>
    </xf>
    <xf numFmtId="0" fontId="19" fillId="0" borderId="25" xfId="1" applyNumberFormat="1" applyFont="1" applyBorder="1" applyAlignment="1">
      <alignment horizontal="distributed" vertical="center"/>
    </xf>
    <xf numFmtId="0" fontId="19" fillId="0" borderId="27" xfId="1" applyNumberFormat="1" applyFont="1" applyBorder="1" applyAlignment="1">
      <alignment horizontal="distributed" vertical="center"/>
    </xf>
    <xf numFmtId="0" fontId="19" fillId="0" borderId="30" xfId="1" applyFont="1" applyBorder="1" applyAlignment="1">
      <alignment vertical="center"/>
    </xf>
    <xf numFmtId="0" fontId="19" fillId="0" borderId="19" xfId="1" applyFont="1" applyBorder="1" applyAlignment="1">
      <alignment vertical="center"/>
    </xf>
    <xf numFmtId="0" fontId="19" fillId="0" borderId="21" xfId="1" applyFont="1" applyBorder="1" applyAlignment="1">
      <alignment horizontal="center" vertical="center"/>
    </xf>
    <xf numFmtId="0" fontId="19" fillId="0" borderId="25" xfId="1" applyNumberFormat="1" applyFont="1" applyBorder="1" applyAlignment="1">
      <alignment horizontal="left" vertical="center"/>
    </xf>
    <xf numFmtId="0" fontId="19" fillId="0" borderId="24" xfId="1" applyFont="1" applyBorder="1" applyAlignment="1">
      <alignment horizontal="center" vertical="center"/>
    </xf>
    <xf numFmtId="0" fontId="19" fillId="0" borderId="32" xfId="1" applyNumberFormat="1" applyFont="1" applyBorder="1" applyAlignment="1">
      <alignment vertical="center"/>
    </xf>
    <xf numFmtId="0" fontId="19" fillId="0" borderId="13" xfId="1" applyNumberFormat="1" applyFont="1" applyBorder="1" applyAlignment="1">
      <alignment vertical="center"/>
    </xf>
    <xf numFmtId="0" fontId="19" fillId="0" borderId="19" xfId="1" applyNumberFormat="1" applyFont="1" applyBorder="1" applyAlignment="1">
      <alignment vertical="center"/>
    </xf>
    <xf numFmtId="0" fontId="19" fillId="0" borderId="31" xfId="1" applyFont="1" applyBorder="1" applyAlignment="1">
      <alignment vertical="center" wrapText="1"/>
    </xf>
    <xf numFmtId="0" fontId="19" fillId="0" borderId="20" xfId="1" applyNumberFormat="1" applyFont="1" applyBorder="1" applyAlignment="1">
      <alignment horizontal="left" vertical="center"/>
    </xf>
    <xf numFmtId="0" fontId="19" fillId="0" borderId="17" xfId="1" applyNumberFormat="1" applyFont="1" applyBorder="1" applyAlignment="1">
      <alignment horizontal="left" vertical="center"/>
    </xf>
    <xf numFmtId="0" fontId="19" fillId="0" borderId="18" xfId="1" applyNumberFormat="1" applyFont="1" applyBorder="1" applyAlignment="1">
      <alignment horizontal="left" vertical="center"/>
    </xf>
    <xf numFmtId="0" fontId="19" fillId="0" borderId="33" xfId="1" applyFont="1" applyBorder="1" applyAlignment="1">
      <alignment vertical="center"/>
    </xf>
    <xf numFmtId="0" fontId="19" fillId="0" borderId="34" xfId="1" applyFont="1" applyBorder="1" applyAlignment="1">
      <alignment vertical="center" wrapText="1"/>
    </xf>
    <xf numFmtId="41" fontId="19" fillId="0" borderId="25" xfId="1" applyNumberFormat="1" applyFont="1" applyBorder="1">
      <alignment vertical="center"/>
    </xf>
    <xf numFmtId="41" fontId="19" fillId="0" borderId="42" xfId="2" applyNumberFormat="1" applyFont="1" applyFill="1" applyBorder="1" applyAlignment="1">
      <alignment horizontal="right" vertical="center"/>
    </xf>
    <xf numFmtId="0" fontId="19" fillId="0" borderId="47" xfId="1" applyFont="1" applyBorder="1" applyAlignment="1">
      <alignment vertical="center"/>
    </xf>
    <xf numFmtId="41" fontId="19" fillId="0" borderId="48" xfId="2" applyNumberFormat="1" applyFont="1" applyFill="1" applyBorder="1" applyAlignment="1">
      <alignment horizontal="right" vertical="center"/>
    </xf>
    <xf numFmtId="0" fontId="19" fillId="0" borderId="26" xfId="1" applyNumberFormat="1" applyFont="1" applyBorder="1" applyAlignment="1">
      <alignment horizontal="distributed" vertical="center"/>
    </xf>
    <xf numFmtId="0" fontId="19" fillId="0" borderId="35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 wrapText="1"/>
    </xf>
    <xf numFmtId="3" fontId="19" fillId="0" borderId="49" xfId="2" applyNumberFormat="1" applyFont="1" applyFill="1" applyBorder="1" applyAlignment="1">
      <alignment horizontal="right" vertical="center"/>
    </xf>
    <xf numFmtId="0" fontId="19" fillId="0" borderId="26" xfId="1" applyFont="1" applyBorder="1" applyAlignment="1">
      <alignment vertical="center"/>
    </xf>
    <xf numFmtId="0" fontId="19" fillId="0" borderId="13" xfId="1" applyNumberFormat="1" applyFont="1" applyBorder="1" applyAlignment="1">
      <alignment horizontal="left" vertical="center"/>
    </xf>
    <xf numFmtId="0" fontId="19" fillId="0" borderId="36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left" vertical="center" wrapText="1"/>
    </xf>
    <xf numFmtId="41" fontId="19" fillId="0" borderId="8" xfId="1" applyNumberFormat="1" applyFont="1" applyBorder="1">
      <alignment vertical="center"/>
    </xf>
    <xf numFmtId="3" fontId="19" fillId="0" borderId="9" xfId="2" applyNumberFormat="1" applyFont="1" applyFill="1" applyBorder="1" applyAlignment="1">
      <alignment horizontal="right" vertical="center"/>
    </xf>
    <xf numFmtId="0" fontId="19" fillId="0" borderId="27" xfId="1" applyNumberFormat="1" applyFont="1" applyBorder="1" applyAlignment="1">
      <alignment horizontal="left" vertical="center"/>
    </xf>
    <xf numFmtId="41" fontId="19" fillId="0" borderId="27" xfId="1" applyNumberFormat="1" applyFont="1" applyBorder="1">
      <alignment vertical="center"/>
    </xf>
    <xf numFmtId="0" fontId="19" fillId="0" borderId="40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 wrapText="1"/>
    </xf>
    <xf numFmtId="0" fontId="19" fillId="0" borderId="40" xfId="1" applyFont="1" applyBorder="1">
      <alignment vertical="center"/>
    </xf>
    <xf numFmtId="3" fontId="19" fillId="0" borderId="40" xfId="2" applyNumberFormat="1" applyFont="1" applyFill="1" applyBorder="1" applyAlignment="1">
      <alignment horizontal="right" vertical="center"/>
    </xf>
    <xf numFmtId="0" fontId="19" fillId="0" borderId="0" xfId="1" applyFont="1" applyBorder="1" applyAlignment="1">
      <alignment horizontal="center" vertical="center" wrapText="1"/>
    </xf>
    <xf numFmtId="0" fontId="19" fillId="0" borderId="0" xfId="1" applyFont="1" applyBorder="1">
      <alignment vertical="center"/>
    </xf>
    <xf numFmtId="3" fontId="19" fillId="0" borderId="0" xfId="2" applyNumberFormat="1" applyFont="1" applyFill="1" applyBorder="1" applyAlignment="1">
      <alignment horizontal="right" vertical="center"/>
    </xf>
    <xf numFmtId="0" fontId="19" fillId="0" borderId="23" xfId="1" applyNumberFormat="1" applyFont="1" applyBorder="1" applyAlignment="1">
      <alignment vertical="center"/>
    </xf>
    <xf numFmtId="0" fontId="19" fillId="0" borderId="26" xfId="1" applyNumberFormat="1" applyFont="1" applyBorder="1" applyAlignment="1">
      <alignment vertical="center"/>
    </xf>
    <xf numFmtId="0" fontId="19" fillId="0" borderId="43" xfId="1" applyNumberFormat="1" applyFont="1" applyBorder="1" applyAlignment="1">
      <alignment horizontal="center" vertical="center"/>
    </xf>
    <xf numFmtId="0" fontId="19" fillId="0" borderId="0" xfId="1" applyNumberFormat="1" applyFont="1" applyBorder="1" applyAlignment="1">
      <alignment horizontal="center" vertical="center"/>
    </xf>
    <xf numFmtId="0" fontId="19" fillId="0" borderId="32" xfId="1" applyNumberFormat="1" applyFont="1" applyBorder="1" applyAlignment="1">
      <alignment horizontal="center" vertical="center"/>
    </xf>
    <xf numFmtId="0" fontId="19" fillId="0" borderId="19" xfId="1" applyNumberFormat="1" applyFont="1" applyBorder="1" applyAlignment="1">
      <alignment horizontal="distributed" vertical="center"/>
    </xf>
    <xf numFmtId="0" fontId="19" fillId="0" borderId="20" xfId="1" applyFont="1" applyBorder="1" applyAlignment="1">
      <alignment horizontal="left" vertical="center"/>
    </xf>
    <xf numFmtId="0" fontId="19" fillId="0" borderId="17" xfId="1" applyFont="1" applyBorder="1" applyAlignment="1">
      <alignment horizontal="left" vertical="center"/>
    </xf>
    <xf numFmtId="0" fontId="19" fillId="0" borderId="18" xfId="1" applyFont="1" applyBorder="1" applyAlignment="1">
      <alignment horizontal="left" vertical="center"/>
    </xf>
    <xf numFmtId="0" fontId="19" fillId="0" borderId="23" xfId="1" applyNumberFormat="1" applyFont="1" applyBorder="1" applyAlignment="1">
      <alignment horizontal="distributed" vertical="center"/>
    </xf>
    <xf numFmtId="0" fontId="19" fillId="0" borderId="43" xfId="1" applyFont="1" applyBorder="1" applyAlignment="1">
      <alignment vertical="center"/>
    </xf>
    <xf numFmtId="41" fontId="19" fillId="0" borderId="50" xfId="2" applyNumberFormat="1" applyFont="1" applyFill="1" applyBorder="1" applyAlignment="1">
      <alignment horizontal="right" vertical="center"/>
    </xf>
    <xf numFmtId="41" fontId="19" fillId="0" borderId="51" xfId="2" applyNumberFormat="1" applyFont="1" applyFill="1" applyBorder="1" applyAlignment="1">
      <alignment horizontal="right" vertical="center"/>
    </xf>
    <xf numFmtId="0" fontId="19" fillId="0" borderId="44" xfId="1" applyNumberFormat="1" applyFont="1" applyBorder="1" applyAlignment="1">
      <alignment horizontal="distributed" vertical="center"/>
    </xf>
    <xf numFmtId="0" fontId="19" fillId="0" borderId="1" xfId="1" applyNumberFormat="1" applyFont="1" applyBorder="1" applyAlignment="1">
      <alignment horizontal="distributed" vertical="center"/>
    </xf>
    <xf numFmtId="0" fontId="19" fillId="0" borderId="45" xfId="1" applyNumberFormat="1" applyFont="1" applyBorder="1" applyAlignment="1">
      <alignment horizontal="left" vertical="center"/>
    </xf>
    <xf numFmtId="41" fontId="19" fillId="0" borderId="52" xfId="2" applyNumberFormat="1" applyFont="1" applyFill="1" applyBorder="1" applyAlignment="1">
      <alignment horizontal="right" vertical="center"/>
    </xf>
    <xf numFmtId="0" fontId="8" fillId="0" borderId="0" xfId="1" applyFont="1" applyBorder="1">
      <alignment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activeCell="F25" sqref="F25"/>
    </sheetView>
  </sheetViews>
  <sheetFormatPr defaultColWidth="9" defaultRowHeight="15" customHeight="1" x14ac:dyDescent="0.3"/>
  <cols>
    <col min="1" max="1" width="2.5" style="109" customWidth="1"/>
    <col min="2" max="2" width="2.625" style="109" customWidth="1"/>
    <col min="3" max="3" width="13.875" style="114" customWidth="1"/>
    <col min="4" max="4" width="9.25" style="109" customWidth="1"/>
    <col min="5" max="5" width="9" style="5" customWidth="1"/>
    <col min="6" max="6" width="9.625" style="5" bestFit="1" customWidth="1"/>
    <col min="7" max="8" width="2.875" style="6" customWidth="1"/>
    <col min="9" max="9" width="15.5" style="7" customWidth="1"/>
    <col min="10" max="10" width="9" style="6" customWidth="1"/>
    <col min="11" max="11" width="9.75" style="6" customWidth="1"/>
    <col min="12" max="12" width="9.625" style="5" bestFit="1" customWidth="1"/>
    <col min="13" max="16384" width="9" style="3"/>
  </cols>
  <sheetData>
    <row r="1" spans="1:15" ht="24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15" ht="19.5" customHeight="1" x14ac:dyDescent="0.3">
      <c r="A2" s="4" t="s">
        <v>1</v>
      </c>
      <c r="B2" s="4"/>
      <c r="C2" s="4"/>
      <c r="D2" s="4"/>
      <c r="E2" s="4"/>
      <c r="K2" s="8"/>
      <c r="L2" s="9" t="s">
        <v>2</v>
      </c>
    </row>
    <row r="3" spans="1:15" s="16" customFormat="1" ht="21.75" customHeight="1" x14ac:dyDescent="0.3">
      <c r="A3" s="10" t="s">
        <v>3</v>
      </c>
      <c r="B3" s="11"/>
      <c r="C3" s="11"/>
      <c r="D3" s="11"/>
      <c r="E3" s="11"/>
      <c r="F3" s="12"/>
      <c r="G3" s="13" t="s">
        <v>4</v>
      </c>
      <c r="H3" s="14"/>
      <c r="I3" s="14"/>
      <c r="J3" s="14"/>
      <c r="K3" s="14"/>
      <c r="L3" s="15"/>
    </row>
    <row r="4" spans="1:15" s="16" customFormat="1" ht="28.5" customHeight="1" x14ac:dyDescent="0.3">
      <c r="A4" s="17" t="s">
        <v>5</v>
      </c>
      <c r="B4" s="18" t="s">
        <v>6</v>
      </c>
      <c r="C4" s="19" t="s">
        <v>7</v>
      </c>
      <c r="D4" s="19" t="s">
        <v>8</v>
      </c>
      <c r="E4" s="19" t="s">
        <v>9</v>
      </c>
      <c r="F4" s="20" t="s">
        <v>10</v>
      </c>
      <c r="G4" s="21" t="s">
        <v>5</v>
      </c>
      <c r="H4" s="22" t="s">
        <v>6</v>
      </c>
      <c r="I4" s="22" t="s">
        <v>7</v>
      </c>
      <c r="J4" s="19" t="s">
        <v>8</v>
      </c>
      <c r="K4" s="19" t="s">
        <v>9</v>
      </c>
      <c r="L4" s="23" t="s">
        <v>10</v>
      </c>
    </row>
    <row r="5" spans="1:15" s="33" customFormat="1" ht="18.75" customHeight="1" x14ac:dyDescent="0.3">
      <c r="A5" s="24" t="s">
        <v>11</v>
      </c>
      <c r="B5" s="25"/>
      <c r="C5" s="26"/>
      <c r="D5" s="27">
        <f>D6+D11+D16+D19+D22</f>
        <v>2573768</v>
      </c>
      <c r="E5" s="27">
        <f>E6+E11+E16+E19+E22</f>
        <v>2490961</v>
      </c>
      <c r="F5" s="28">
        <f>D5-E5</f>
        <v>82807</v>
      </c>
      <c r="G5" s="29" t="s">
        <v>12</v>
      </c>
      <c r="H5" s="30"/>
      <c r="I5" s="31"/>
      <c r="J5" s="27">
        <f>J6+J23+J28+J34</f>
        <v>2573768</v>
      </c>
      <c r="K5" s="27">
        <f>K6+K23+K28+K34</f>
        <v>2490961</v>
      </c>
      <c r="L5" s="32">
        <f>J5-K5</f>
        <v>82807</v>
      </c>
    </row>
    <row r="6" spans="1:15" s="16" customFormat="1" ht="18.75" customHeight="1" x14ac:dyDescent="0.3">
      <c r="A6" s="34" t="s">
        <v>13</v>
      </c>
      <c r="B6" s="35"/>
      <c r="C6" s="36"/>
      <c r="D6" s="37">
        <f>D7</f>
        <v>96963</v>
      </c>
      <c r="E6" s="37">
        <f>E7</f>
        <v>97402</v>
      </c>
      <c r="F6" s="28">
        <f t="shared" ref="F6:F25" si="0">D6-E6</f>
        <v>-439</v>
      </c>
      <c r="G6" s="38" t="s">
        <v>14</v>
      </c>
      <c r="H6" s="35"/>
      <c r="I6" s="36"/>
      <c r="J6" s="37">
        <f>J7+J13+J16</f>
        <v>587158</v>
      </c>
      <c r="K6" s="37">
        <f>K7+K13+K16</f>
        <v>584909</v>
      </c>
      <c r="L6" s="32">
        <f>J6-K6</f>
        <v>2249</v>
      </c>
    </row>
    <row r="7" spans="1:15" s="16" customFormat="1" ht="18.75" customHeight="1" x14ac:dyDescent="0.3">
      <c r="A7" s="39"/>
      <c r="B7" s="40" t="s">
        <v>15</v>
      </c>
      <c r="C7" s="36"/>
      <c r="D7" s="37">
        <f>SUM(D8:D10)</f>
        <v>96963</v>
      </c>
      <c r="E7" s="37">
        <f>SUM(E8:E10)</f>
        <v>97402</v>
      </c>
      <c r="F7" s="28">
        <f t="shared" si="0"/>
        <v>-439</v>
      </c>
      <c r="G7" s="41"/>
      <c r="H7" s="40" t="s">
        <v>16</v>
      </c>
      <c r="I7" s="36"/>
      <c r="J7" s="37">
        <f>SUM(J8:J12)</f>
        <v>512459</v>
      </c>
      <c r="K7" s="37">
        <f>SUM(K8:K12)</f>
        <v>510722</v>
      </c>
      <c r="L7" s="32">
        <f t="shared" ref="L7:L37" si="1">J7-K7</f>
        <v>1737</v>
      </c>
    </row>
    <row r="8" spans="1:15" s="16" customFormat="1" ht="22.5" x14ac:dyDescent="0.3">
      <c r="A8" s="42"/>
      <c r="B8" s="43"/>
      <c r="C8" s="44" t="s">
        <v>17</v>
      </c>
      <c r="D8" s="37">
        <v>88223</v>
      </c>
      <c r="E8" s="37">
        <v>88543</v>
      </c>
      <c r="F8" s="28">
        <f t="shared" si="0"/>
        <v>-320</v>
      </c>
      <c r="G8" s="45"/>
      <c r="H8" s="46"/>
      <c r="I8" s="47" t="s">
        <v>18</v>
      </c>
      <c r="J8" s="37">
        <v>385209</v>
      </c>
      <c r="K8" s="37">
        <v>385209</v>
      </c>
      <c r="L8" s="32">
        <f t="shared" si="1"/>
        <v>0</v>
      </c>
    </row>
    <row r="9" spans="1:15" s="16" customFormat="1" ht="18.75" customHeight="1" x14ac:dyDescent="0.3">
      <c r="A9" s="42"/>
      <c r="B9" s="48"/>
      <c r="C9" s="49" t="s">
        <v>19</v>
      </c>
      <c r="D9" s="37">
        <v>1700</v>
      </c>
      <c r="E9" s="37">
        <v>1675</v>
      </c>
      <c r="F9" s="28">
        <f t="shared" si="0"/>
        <v>25</v>
      </c>
      <c r="G9" s="45"/>
      <c r="H9" s="46"/>
      <c r="I9" s="47" t="s">
        <v>20</v>
      </c>
      <c r="J9" s="37">
        <v>44931</v>
      </c>
      <c r="K9" s="37">
        <v>44931</v>
      </c>
      <c r="L9" s="32">
        <f t="shared" si="1"/>
        <v>0</v>
      </c>
    </row>
    <row r="10" spans="1:15" s="16" customFormat="1" ht="18.75" customHeight="1" x14ac:dyDescent="0.3">
      <c r="A10" s="42"/>
      <c r="B10" s="48"/>
      <c r="C10" s="49" t="s">
        <v>21</v>
      </c>
      <c r="D10" s="37">
        <v>7040</v>
      </c>
      <c r="E10" s="37">
        <v>7184</v>
      </c>
      <c r="F10" s="28">
        <f t="shared" si="0"/>
        <v>-144</v>
      </c>
      <c r="G10" s="45"/>
      <c r="H10" s="46"/>
      <c r="I10" s="47" t="s">
        <v>22</v>
      </c>
      <c r="J10" s="37">
        <v>39199</v>
      </c>
      <c r="K10" s="37">
        <v>39199</v>
      </c>
      <c r="L10" s="32">
        <f t="shared" si="1"/>
        <v>0</v>
      </c>
    </row>
    <row r="11" spans="1:15" s="16" customFormat="1" ht="18.75" customHeight="1" x14ac:dyDescent="0.3">
      <c r="A11" s="34" t="s">
        <v>23</v>
      </c>
      <c r="B11" s="35"/>
      <c r="C11" s="36"/>
      <c r="D11" s="37">
        <f>D12</f>
        <v>2338822</v>
      </c>
      <c r="E11" s="37">
        <f>E12</f>
        <v>2276135</v>
      </c>
      <c r="F11" s="28">
        <f t="shared" si="0"/>
        <v>62687</v>
      </c>
      <c r="G11" s="45"/>
      <c r="H11" s="46"/>
      <c r="I11" s="47" t="s">
        <v>24</v>
      </c>
      <c r="J11" s="37">
        <v>35920</v>
      </c>
      <c r="K11" s="37">
        <v>35026</v>
      </c>
      <c r="L11" s="32">
        <f t="shared" si="1"/>
        <v>894</v>
      </c>
    </row>
    <row r="12" spans="1:15" s="16" customFormat="1" ht="18.75" customHeight="1" x14ac:dyDescent="0.3">
      <c r="A12" s="39"/>
      <c r="B12" s="35" t="s">
        <v>25</v>
      </c>
      <c r="C12" s="36"/>
      <c r="D12" s="37">
        <f>SUM(D13:D15)</f>
        <v>2338822</v>
      </c>
      <c r="E12" s="37">
        <f>SUM(E13:E15)</f>
        <v>2276135</v>
      </c>
      <c r="F12" s="28">
        <f t="shared" si="0"/>
        <v>62687</v>
      </c>
      <c r="G12" s="45"/>
      <c r="H12" s="50"/>
      <c r="I12" s="47" t="s">
        <v>26</v>
      </c>
      <c r="J12" s="37">
        <v>7200</v>
      </c>
      <c r="K12" s="37">
        <v>6357</v>
      </c>
      <c r="L12" s="32">
        <f t="shared" si="1"/>
        <v>843</v>
      </c>
    </row>
    <row r="13" spans="1:15" s="16" customFormat="1" ht="18.75" customHeight="1" x14ac:dyDescent="0.3">
      <c r="A13" s="42"/>
      <c r="B13" s="51"/>
      <c r="C13" s="52" t="s">
        <v>27</v>
      </c>
      <c r="D13" s="37">
        <v>622975</v>
      </c>
      <c r="E13" s="37">
        <v>571535</v>
      </c>
      <c r="F13" s="28">
        <f t="shared" si="0"/>
        <v>51440</v>
      </c>
      <c r="G13" s="45"/>
      <c r="H13" s="35" t="s">
        <v>28</v>
      </c>
      <c r="I13" s="36"/>
      <c r="J13" s="37">
        <f>SUM(J14:J15)</f>
        <v>4550</v>
      </c>
      <c r="K13" s="37">
        <f>SUM(K14:K15)</f>
        <v>4445</v>
      </c>
      <c r="L13" s="32">
        <f t="shared" si="1"/>
        <v>105</v>
      </c>
    </row>
    <row r="14" spans="1:15" s="16" customFormat="1" ht="18.75" customHeight="1" x14ac:dyDescent="0.3">
      <c r="A14" s="42"/>
      <c r="B14" s="53"/>
      <c r="C14" s="52" t="s">
        <v>29</v>
      </c>
      <c r="D14" s="37">
        <v>954829</v>
      </c>
      <c r="E14" s="37">
        <v>954829</v>
      </c>
      <c r="F14" s="28">
        <f t="shared" si="0"/>
        <v>0</v>
      </c>
      <c r="G14" s="45"/>
      <c r="H14" s="54"/>
      <c r="I14" s="47" t="s">
        <v>30</v>
      </c>
      <c r="J14" s="37">
        <v>550</v>
      </c>
      <c r="K14" s="37">
        <v>450</v>
      </c>
      <c r="L14" s="32">
        <f t="shared" si="1"/>
        <v>100</v>
      </c>
    </row>
    <row r="15" spans="1:15" s="16" customFormat="1" ht="18.75" customHeight="1" x14ac:dyDescent="0.3">
      <c r="A15" s="42"/>
      <c r="B15" s="55"/>
      <c r="C15" s="52" t="s">
        <v>31</v>
      </c>
      <c r="D15" s="37">
        <v>761018</v>
      </c>
      <c r="E15" s="37">
        <v>749771</v>
      </c>
      <c r="F15" s="28">
        <f t="shared" si="0"/>
        <v>11247</v>
      </c>
      <c r="G15" s="45"/>
      <c r="H15" s="56"/>
      <c r="I15" s="47" t="s">
        <v>32</v>
      </c>
      <c r="J15" s="37">
        <v>4000</v>
      </c>
      <c r="K15" s="37">
        <v>3995</v>
      </c>
      <c r="L15" s="32">
        <f t="shared" si="1"/>
        <v>5</v>
      </c>
    </row>
    <row r="16" spans="1:15" s="16" customFormat="1" ht="18.75" customHeight="1" x14ac:dyDescent="0.3">
      <c r="A16" s="34" t="s">
        <v>33</v>
      </c>
      <c r="B16" s="35"/>
      <c r="C16" s="36"/>
      <c r="D16" s="37">
        <f>D17</f>
        <v>0</v>
      </c>
      <c r="E16" s="37">
        <f>E17</f>
        <v>0</v>
      </c>
      <c r="F16" s="28">
        <f t="shared" si="0"/>
        <v>0</v>
      </c>
      <c r="G16" s="45"/>
      <c r="H16" s="35" t="s">
        <v>34</v>
      </c>
      <c r="I16" s="36"/>
      <c r="J16" s="37">
        <f>SUM(J17:J22)</f>
        <v>70149</v>
      </c>
      <c r="K16" s="37">
        <f>SUM(K17:K22)</f>
        <v>69742</v>
      </c>
      <c r="L16" s="32">
        <f t="shared" si="1"/>
        <v>407</v>
      </c>
    </row>
    <row r="17" spans="1:12" s="16" customFormat="1" ht="18.75" customHeight="1" x14ac:dyDescent="0.3">
      <c r="A17" s="39"/>
      <c r="B17" s="40" t="s">
        <v>35</v>
      </c>
      <c r="C17" s="36"/>
      <c r="D17" s="37">
        <f>D18</f>
        <v>0</v>
      </c>
      <c r="E17" s="37">
        <f>E18</f>
        <v>0</v>
      </c>
      <c r="F17" s="28">
        <f t="shared" si="0"/>
        <v>0</v>
      </c>
      <c r="G17" s="45"/>
      <c r="H17" s="57"/>
      <c r="I17" s="47" t="s">
        <v>36</v>
      </c>
      <c r="J17" s="37">
        <v>2000</v>
      </c>
      <c r="K17" s="37">
        <v>2000</v>
      </c>
      <c r="L17" s="32">
        <f t="shared" si="1"/>
        <v>0</v>
      </c>
    </row>
    <row r="18" spans="1:12" s="16" customFormat="1" ht="18.75" customHeight="1" x14ac:dyDescent="0.3">
      <c r="A18" s="58"/>
      <c r="B18" s="59"/>
      <c r="C18" s="52" t="s">
        <v>37</v>
      </c>
      <c r="D18" s="37">
        <v>0</v>
      </c>
      <c r="E18" s="37">
        <v>0</v>
      </c>
      <c r="F18" s="28">
        <f t="shared" si="0"/>
        <v>0</v>
      </c>
      <c r="G18" s="45"/>
      <c r="H18" s="60"/>
      <c r="I18" s="47" t="s">
        <v>38</v>
      </c>
      <c r="J18" s="37">
        <v>16149</v>
      </c>
      <c r="K18" s="37">
        <v>16149</v>
      </c>
      <c r="L18" s="32">
        <f t="shared" si="1"/>
        <v>0</v>
      </c>
    </row>
    <row r="19" spans="1:12" s="16" customFormat="1" ht="18.75" customHeight="1" x14ac:dyDescent="0.3">
      <c r="A19" s="34" t="s">
        <v>39</v>
      </c>
      <c r="B19" s="35"/>
      <c r="C19" s="36"/>
      <c r="D19" s="37">
        <f>D20</f>
        <v>132682</v>
      </c>
      <c r="E19" s="37">
        <f>E20</f>
        <v>111827</v>
      </c>
      <c r="F19" s="28">
        <f t="shared" si="0"/>
        <v>20855</v>
      </c>
      <c r="G19" s="45"/>
      <c r="H19" s="60"/>
      <c r="I19" s="47" t="s">
        <v>40</v>
      </c>
      <c r="J19" s="37">
        <v>12100</v>
      </c>
      <c r="K19" s="37">
        <v>12032</v>
      </c>
      <c r="L19" s="32">
        <f t="shared" si="1"/>
        <v>68</v>
      </c>
    </row>
    <row r="20" spans="1:12" s="16" customFormat="1" ht="18.75" customHeight="1" x14ac:dyDescent="0.3">
      <c r="A20" s="61"/>
      <c r="B20" s="40" t="s">
        <v>41</v>
      </c>
      <c r="C20" s="36"/>
      <c r="D20" s="37">
        <f>SUM(D21:D21)</f>
        <v>132682</v>
      </c>
      <c r="E20" s="37">
        <f>SUM(E21:E21)</f>
        <v>111827</v>
      </c>
      <c r="F20" s="28">
        <f t="shared" si="0"/>
        <v>20855</v>
      </c>
      <c r="G20" s="45"/>
      <c r="H20" s="60"/>
      <c r="I20" s="47" t="s">
        <v>42</v>
      </c>
      <c r="J20" s="37">
        <v>2200</v>
      </c>
      <c r="K20" s="37">
        <v>2161</v>
      </c>
      <c r="L20" s="32">
        <f t="shared" si="1"/>
        <v>39</v>
      </c>
    </row>
    <row r="21" spans="1:12" s="16" customFormat="1" ht="18.75" customHeight="1" x14ac:dyDescent="0.3">
      <c r="A21" s="62"/>
      <c r="B21" s="51"/>
      <c r="C21" s="52" t="s">
        <v>43</v>
      </c>
      <c r="D21" s="27">
        <v>132682</v>
      </c>
      <c r="E21" s="27">
        <v>111827</v>
      </c>
      <c r="F21" s="28">
        <f t="shared" si="0"/>
        <v>20855</v>
      </c>
      <c r="G21" s="45"/>
      <c r="H21" s="60"/>
      <c r="I21" s="63" t="s">
        <v>44</v>
      </c>
      <c r="J21" s="37">
        <v>1600</v>
      </c>
      <c r="K21" s="37">
        <v>1600</v>
      </c>
      <c r="L21" s="32">
        <f t="shared" si="1"/>
        <v>0</v>
      </c>
    </row>
    <row r="22" spans="1:12" s="16" customFormat="1" ht="18.75" customHeight="1" x14ac:dyDescent="0.3">
      <c r="A22" s="34" t="s">
        <v>45</v>
      </c>
      <c r="B22" s="35"/>
      <c r="C22" s="64"/>
      <c r="D22" s="27">
        <f>D23</f>
        <v>5301</v>
      </c>
      <c r="E22" s="27">
        <f>E23</f>
        <v>5597</v>
      </c>
      <c r="F22" s="28">
        <f t="shared" si="0"/>
        <v>-296</v>
      </c>
      <c r="G22" s="65"/>
      <c r="H22" s="66"/>
      <c r="I22" s="67" t="s">
        <v>46</v>
      </c>
      <c r="J22" s="37">
        <v>36100</v>
      </c>
      <c r="K22" s="37">
        <v>35800</v>
      </c>
      <c r="L22" s="32">
        <f t="shared" si="1"/>
        <v>300</v>
      </c>
    </row>
    <row r="23" spans="1:12" s="16" customFormat="1" ht="18.75" customHeight="1" x14ac:dyDescent="0.3">
      <c r="A23" s="39"/>
      <c r="B23" s="68" t="s">
        <v>47</v>
      </c>
      <c r="C23" s="69"/>
      <c r="D23" s="70">
        <f>SUM(D24:D25)</f>
        <v>5301</v>
      </c>
      <c r="E23" s="70">
        <f>SUM(E24:E25)</f>
        <v>5597</v>
      </c>
      <c r="F23" s="28">
        <f t="shared" si="0"/>
        <v>-296</v>
      </c>
      <c r="G23" s="71" t="s">
        <v>48</v>
      </c>
      <c r="H23" s="72"/>
      <c r="I23" s="73"/>
      <c r="J23" s="37">
        <f>J24</f>
        <v>20300</v>
      </c>
      <c r="K23" s="37">
        <f>K24</f>
        <v>20300</v>
      </c>
      <c r="L23" s="32">
        <f t="shared" si="1"/>
        <v>0</v>
      </c>
    </row>
    <row r="24" spans="1:12" s="16" customFormat="1" ht="18.75" customHeight="1" x14ac:dyDescent="0.3">
      <c r="A24" s="74"/>
      <c r="B24" s="75"/>
      <c r="C24" s="76" t="s">
        <v>49</v>
      </c>
      <c r="D24" s="37">
        <v>200</v>
      </c>
      <c r="E24" s="37">
        <v>191</v>
      </c>
      <c r="F24" s="28">
        <f t="shared" si="0"/>
        <v>9</v>
      </c>
      <c r="G24" s="45"/>
      <c r="H24" s="55" t="s">
        <v>50</v>
      </c>
      <c r="I24" s="64"/>
      <c r="J24" s="37">
        <f>SUM(J25:J27)</f>
        <v>20300</v>
      </c>
      <c r="K24" s="37">
        <f>SUM(K25:K27)</f>
        <v>20300</v>
      </c>
      <c r="L24" s="32">
        <f t="shared" si="1"/>
        <v>0</v>
      </c>
    </row>
    <row r="25" spans="1:12" s="16" customFormat="1" ht="18.75" customHeight="1" x14ac:dyDescent="0.3">
      <c r="A25" s="77"/>
      <c r="B25" s="78"/>
      <c r="C25" s="79" t="s">
        <v>51</v>
      </c>
      <c r="D25" s="80">
        <v>5101</v>
      </c>
      <c r="E25" s="80">
        <v>5406</v>
      </c>
      <c r="F25" s="81">
        <f t="shared" si="0"/>
        <v>-305</v>
      </c>
      <c r="G25" s="82"/>
      <c r="H25" s="57"/>
      <c r="I25" s="47" t="s">
        <v>52</v>
      </c>
      <c r="J25" s="37">
        <v>8300</v>
      </c>
      <c r="K25" s="37">
        <v>8300</v>
      </c>
      <c r="L25" s="32">
        <f t="shared" si="1"/>
        <v>0</v>
      </c>
    </row>
    <row r="26" spans="1:12" s="16" customFormat="1" ht="18.75" customHeight="1" x14ac:dyDescent="0.3">
      <c r="A26" s="83"/>
      <c r="B26" s="83"/>
      <c r="C26" s="84"/>
      <c r="D26" s="85"/>
      <c r="E26" s="86"/>
      <c r="F26" s="87"/>
      <c r="G26" s="88"/>
      <c r="H26" s="60"/>
      <c r="I26" s="89" t="s">
        <v>53</v>
      </c>
      <c r="J26" s="27">
        <v>9000</v>
      </c>
      <c r="K26" s="27">
        <v>9000</v>
      </c>
      <c r="L26" s="32">
        <f t="shared" si="1"/>
        <v>0</v>
      </c>
    </row>
    <row r="27" spans="1:12" s="16" customFormat="1" ht="18.75" customHeight="1" x14ac:dyDescent="0.3">
      <c r="A27" s="90"/>
      <c r="B27" s="90"/>
      <c r="C27" s="91"/>
      <c r="D27" s="92"/>
      <c r="E27" s="93"/>
      <c r="F27" s="94"/>
      <c r="G27" s="82"/>
      <c r="H27" s="60"/>
      <c r="I27" s="95" t="s">
        <v>54</v>
      </c>
      <c r="J27" s="96">
        <v>3000</v>
      </c>
      <c r="K27" s="96">
        <v>3000</v>
      </c>
      <c r="L27" s="32">
        <f t="shared" si="1"/>
        <v>0</v>
      </c>
    </row>
    <row r="28" spans="1:12" s="16" customFormat="1" ht="18.75" customHeight="1" x14ac:dyDescent="0.3">
      <c r="A28" s="90"/>
      <c r="B28" s="90"/>
      <c r="C28" s="91"/>
      <c r="D28" s="92"/>
      <c r="E28" s="93"/>
      <c r="F28" s="94"/>
      <c r="G28" s="71" t="s">
        <v>55</v>
      </c>
      <c r="H28" s="72"/>
      <c r="I28" s="73"/>
      <c r="J28" s="37">
        <f>J29</f>
        <v>1819621</v>
      </c>
      <c r="K28" s="37">
        <f>K29</f>
        <v>1738197</v>
      </c>
      <c r="L28" s="32">
        <f t="shared" si="1"/>
        <v>81424</v>
      </c>
    </row>
    <row r="29" spans="1:12" s="16" customFormat="1" ht="18.75" customHeight="1" x14ac:dyDescent="0.3">
      <c r="A29" s="90"/>
      <c r="B29" s="90"/>
      <c r="C29" s="91"/>
      <c r="D29" s="92"/>
      <c r="E29" s="93"/>
      <c r="F29" s="94"/>
      <c r="G29" s="97"/>
      <c r="H29" s="55" t="s">
        <v>56</v>
      </c>
      <c r="I29" s="64"/>
      <c r="J29" s="37">
        <f>SUM(J30:J33)</f>
        <v>1819621</v>
      </c>
      <c r="K29" s="37">
        <f>SUM(K30:K33)</f>
        <v>1738197</v>
      </c>
      <c r="L29" s="32">
        <f t="shared" si="1"/>
        <v>81424</v>
      </c>
    </row>
    <row r="30" spans="1:12" s="16" customFormat="1" ht="18.75" customHeight="1" x14ac:dyDescent="0.3">
      <c r="A30" s="90"/>
      <c r="B30" s="90"/>
      <c r="C30" s="91"/>
      <c r="D30" s="92"/>
      <c r="E30" s="93"/>
      <c r="F30" s="94"/>
      <c r="G30" s="98"/>
      <c r="H30" s="99"/>
      <c r="I30" s="47" t="s">
        <v>57</v>
      </c>
      <c r="J30" s="37">
        <v>121358</v>
      </c>
      <c r="K30" s="37">
        <v>121311</v>
      </c>
      <c r="L30" s="32">
        <f t="shared" si="1"/>
        <v>47</v>
      </c>
    </row>
    <row r="31" spans="1:12" s="16" customFormat="1" ht="18.75" customHeight="1" x14ac:dyDescent="0.3">
      <c r="A31" s="90"/>
      <c r="B31" s="90"/>
      <c r="C31" s="91"/>
      <c r="D31" s="92"/>
      <c r="E31" s="93"/>
      <c r="F31" s="100"/>
      <c r="G31" s="98"/>
      <c r="H31" s="50"/>
      <c r="I31" s="47" t="s">
        <v>58</v>
      </c>
      <c r="J31" s="37">
        <v>1027174</v>
      </c>
      <c r="K31" s="37">
        <v>959580</v>
      </c>
      <c r="L31" s="32">
        <f t="shared" si="1"/>
        <v>67594</v>
      </c>
    </row>
    <row r="32" spans="1:12" s="16" customFormat="1" ht="18.75" customHeight="1" x14ac:dyDescent="0.3">
      <c r="A32" s="90"/>
      <c r="B32" s="90"/>
      <c r="C32" s="91"/>
      <c r="D32" s="92"/>
      <c r="E32" s="93"/>
      <c r="F32" s="100"/>
      <c r="G32" s="98"/>
      <c r="H32" s="50"/>
      <c r="I32" s="47" t="s">
        <v>59</v>
      </c>
      <c r="J32" s="37">
        <v>658988</v>
      </c>
      <c r="K32" s="37">
        <v>646819</v>
      </c>
      <c r="L32" s="32">
        <f t="shared" si="1"/>
        <v>12169</v>
      </c>
    </row>
    <row r="33" spans="1:12" s="16" customFormat="1" ht="18.75" customHeight="1" x14ac:dyDescent="0.3">
      <c r="A33" s="90"/>
      <c r="B33" s="90"/>
      <c r="C33" s="91"/>
      <c r="D33" s="92"/>
      <c r="E33" s="93"/>
      <c r="F33" s="100"/>
      <c r="G33" s="98"/>
      <c r="H33" s="50"/>
      <c r="I33" s="47" t="s">
        <v>60</v>
      </c>
      <c r="J33" s="37">
        <v>12101</v>
      </c>
      <c r="K33" s="37">
        <v>10487</v>
      </c>
      <c r="L33" s="32">
        <f t="shared" si="1"/>
        <v>1614</v>
      </c>
    </row>
    <row r="34" spans="1:12" s="16" customFormat="1" ht="18.75" customHeight="1" x14ac:dyDescent="0.3">
      <c r="A34" s="90"/>
      <c r="B34" s="90"/>
      <c r="C34" s="91"/>
      <c r="D34" s="92"/>
      <c r="E34" s="93"/>
      <c r="F34" s="100"/>
      <c r="G34" s="101" t="s">
        <v>61</v>
      </c>
      <c r="H34" s="102"/>
      <c r="I34" s="103"/>
      <c r="J34" s="37">
        <f>J35</f>
        <v>146689</v>
      </c>
      <c r="K34" s="27">
        <f>K35</f>
        <v>147555</v>
      </c>
      <c r="L34" s="32">
        <f t="shared" si="1"/>
        <v>-866</v>
      </c>
    </row>
    <row r="35" spans="1:12" s="16" customFormat="1" ht="18.75" customHeight="1" x14ac:dyDescent="0.3">
      <c r="A35" s="90"/>
      <c r="B35" s="90"/>
      <c r="C35" s="91"/>
      <c r="D35" s="104"/>
      <c r="E35" s="93"/>
      <c r="F35" s="93"/>
      <c r="G35" s="105"/>
      <c r="H35" s="106">
        <v>71</v>
      </c>
      <c r="I35" s="69" t="s">
        <v>62</v>
      </c>
      <c r="J35" s="70">
        <f>SUM(J36:J37)</f>
        <v>146689</v>
      </c>
      <c r="K35" s="96">
        <f>SUM(K36:K37)</f>
        <v>147555</v>
      </c>
      <c r="L35" s="32">
        <f t="shared" si="1"/>
        <v>-866</v>
      </c>
    </row>
    <row r="36" spans="1:12" s="16" customFormat="1" ht="18.75" customHeight="1" x14ac:dyDescent="0.3">
      <c r="A36" s="90"/>
      <c r="B36" s="90"/>
      <c r="C36" s="91"/>
      <c r="D36" s="90"/>
      <c r="E36" s="93"/>
      <c r="F36" s="93"/>
      <c r="G36" s="82"/>
      <c r="H36" s="57"/>
      <c r="I36" s="47" t="s">
        <v>63</v>
      </c>
      <c r="J36" s="37">
        <v>31784</v>
      </c>
      <c r="K36" s="37">
        <v>53357</v>
      </c>
      <c r="L36" s="32">
        <f t="shared" si="1"/>
        <v>-21573</v>
      </c>
    </row>
    <row r="37" spans="1:12" s="16" customFormat="1" ht="18.75" customHeight="1" x14ac:dyDescent="0.3">
      <c r="A37" s="107"/>
      <c r="B37" s="107"/>
      <c r="C37" s="108"/>
      <c r="D37" s="109"/>
      <c r="E37" s="5"/>
      <c r="F37" s="5"/>
      <c r="G37" s="110"/>
      <c r="H37" s="111"/>
      <c r="I37" s="112" t="s">
        <v>64</v>
      </c>
      <c r="J37" s="80">
        <v>114905</v>
      </c>
      <c r="K37" s="80">
        <v>94198</v>
      </c>
      <c r="L37" s="113">
        <f t="shared" si="1"/>
        <v>20707</v>
      </c>
    </row>
    <row r="38" spans="1:12" s="16" customFormat="1" ht="13.5" customHeight="1" x14ac:dyDescent="0.3">
      <c r="A38" s="109"/>
      <c r="B38" s="109"/>
      <c r="C38" s="114"/>
      <c r="D38" s="109"/>
      <c r="E38" s="5"/>
      <c r="F38" s="5"/>
      <c r="G38" s="115"/>
      <c r="H38" s="115"/>
      <c r="I38" s="116"/>
      <c r="J38" s="115"/>
      <c r="K38" s="115"/>
      <c r="L38" s="117"/>
    </row>
    <row r="39" spans="1:12" s="16" customFormat="1" ht="13.5" customHeight="1" x14ac:dyDescent="0.3">
      <c r="A39" s="109"/>
      <c r="B39" s="109"/>
      <c r="C39" s="114"/>
      <c r="D39" s="109"/>
      <c r="E39" s="5"/>
      <c r="F39" s="5"/>
      <c r="G39" s="6"/>
      <c r="H39" s="6"/>
      <c r="I39" s="7"/>
      <c r="J39" s="6"/>
      <c r="K39" s="6"/>
      <c r="L39" s="5"/>
    </row>
    <row r="40" spans="1:12" s="16" customFormat="1" ht="13.5" customHeight="1" x14ac:dyDescent="0.3">
      <c r="A40" s="109"/>
      <c r="B40" s="109"/>
      <c r="C40" s="114"/>
      <c r="D40" s="109"/>
      <c r="E40" s="5"/>
      <c r="F40" s="5"/>
      <c r="G40" s="6"/>
      <c r="H40" s="6"/>
      <c r="I40" s="7"/>
      <c r="J40" s="6"/>
      <c r="K40" s="6"/>
      <c r="L40" s="5"/>
    </row>
    <row r="41" spans="1:12" s="16" customFormat="1" ht="13.5" customHeight="1" x14ac:dyDescent="0.3">
      <c r="A41" s="109"/>
      <c r="B41" s="109"/>
      <c r="C41" s="114"/>
      <c r="D41" s="109"/>
      <c r="E41" s="5"/>
      <c r="F41" s="5"/>
      <c r="G41" s="6"/>
      <c r="H41" s="6"/>
      <c r="I41" s="7"/>
      <c r="J41" s="6"/>
      <c r="K41" s="6"/>
      <c r="L41" s="5"/>
    </row>
    <row r="42" spans="1:12" s="16" customFormat="1" ht="13.5" customHeight="1" x14ac:dyDescent="0.3">
      <c r="A42" s="109"/>
      <c r="B42" s="109"/>
      <c r="C42" s="114"/>
      <c r="D42" s="109"/>
      <c r="E42" s="5"/>
      <c r="F42" s="5"/>
      <c r="G42" s="6"/>
      <c r="H42" s="6"/>
      <c r="I42" s="7"/>
      <c r="J42" s="6"/>
      <c r="K42" s="6"/>
      <c r="L42" s="5"/>
    </row>
    <row r="43" spans="1:12" s="16" customFormat="1" ht="13.5" customHeight="1" x14ac:dyDescent="0.3">
      <c r="A43" s="109"/>
      <c r="B43" s="109"/>
      <c r="C43" s="114"/>
      <c r="D43" s="109"/>
      <c r="E43" s="5"/>
      <c r="F43" s="5"/>
      <c r="G43" s="6"/>
      <c r="H43" s="6"/>
      <c r="I43" s="7"/>
      <c r="J43" s="6"/>
      <c r="K43" s="6"/>
      <c r="L43" s="5"/>
    </row>
    <row r="44" spans="1:12" s="16" customFormat="1" ht="13.5" customHeight="1" x14ac:dyDescent="0.3">
      <c r="A44" s="109"/>
      <c r="B44" s="109"/>
      <c r="C44" s="114"/>
      <c r="D44" s="109"/>
      <c r="E44" s="5"/>
      <c r="F44" s="5"/>
      <c r="G44" s="6"/>
      <c r="H44" s="6"/>
      <c r="I44" s="7"/>
      <c r="J44" s="6"/>
      <c r="K44" s="6"/>
      <c r="L44" s="5"/>
    </row>
    <row r="45" spans="1:12" s="16" customFormat="1" ht="13.5" customHeight="1" x14ac:dyDescent="0.3">
      <c r="A45" s="109"/>
      <c r="B45" s="109"/>
      <c r="C45" s="114"/>
      <c r="D45" s="109"/>
      <c r="E45" s="5"/>
      <c r="F45" s="5"/>
      <c r="G45" s="6"/>
      <c r="H45" s="6"/>
      <c r="I45" s="7"/>
      <c r="J45" s="6"/>
      <c r="K45" s="6"/>
      <c r="L45" s="5"/>
    </row>
    <row r="46" spans="1:12" s="16" customFormat="1" ht="13.5" customHeight="1" x14ac:dyDescent="0.3">
      <c r="A46" s="109"/>
      <c r="B46" s="109"/>
      <c r="C46" s="114"/>
      <c r="D46" s="109"/>
      <c r="E46" s="5"/>
      <c r="F46" s="5"/>
      <c r="G46" s="6"/>
      <c r="H46" s="6"/>
      <c r="I46" s="7"/>
      <c r="J46" s="6"/>
      <c r="K46" s="6"/>
      <c r="L46" s="5"/>
    </row>
    <row r="47" spans="1:12" s="16" customFormat="1" ht="13.5" customHeight="1" x14ac:dyDescent="0.3">
      <c r="A47" s="109"/>
      <c r="B47" s="109"/>
      <c r="C47" s="114"/>
      <c r="D47" s="109"/>
      <c r="E47" s="5"/>
      <c r="F47" s="5"/>
      <c r="G47" s="6"/>
      <c r="H47" s="6"/>
      <c r="I47" s="7"/>
      <c r="J47" s="6"/>
      <c r="K47" s="6"/>
      <c r="L47" s="5"/>
    </row>
    <row r="48" spans="1:12" s="16" customFormat="1" ht="13.5" customHeight="1" x14ac:dyDescent="0.3">
      <c r="A48" s="109"/>
      <c r="B48" s="109"/>
      <c r="C48" s="114"/>
      <c r="D48" s="109"/>
      <c r="E48" s="5"/>
      <c r="F48" s="5"/>
      <c r="G48" s="6"/>
      <c r="H48" s="6"/>
      <c r="I48" s="7"/>
      <c r="J48" s="6"/>
      <c r="K48" s="6"/>
      <c r="L48" s="5"/>
    </row>
    <row r="49" spans="1:12" s="16" customFormat="1" ht="13.5" customHeight="1" x14ac:dyDescent="0.3">
      <c r="A49" s="109"/>
      <c r="B49" s="109"/>
      <c r="C49" s="114"/>
      <c r="D49" s="109"/>
      <c r="E49" s="5"/>
      <c r="F49" s="5"/>
      <c r="G49" s="6"/>
      <c r="H49" s="6"/>
      <c r="I49" s="7"/>
      <c r="J49" s="6"/>
      <c r="K49" s="6"/>
      <c r="L49" s="5"/>
    </row>
    <row r="50" spans="1:12" s="16" customFormat="1" ht="13.5" customHeight="1" x14ac:dyDescent="0.3">
      <c r="A50" s="109"/>
      <c r="B50" s="109"/>
      <c r="C50" s="114"/>
      <c r="D50" s="109"/>
      <c r="E50" s="5"/>
      <c r="F50" s="5"/>
      <c r="G50" s="6"/>
      <c r="H50" s="6"/>
      <c r="I50" s="7"/>
      <c r="J50" s="6"/>
      <c r="K50" s="6"/>
      <c r="L50" s="5"/>
    </row>
    <row r="51" spans="1:12" s="16" customFormat="1" ht="13.5" customHeight="1" x14ac:dyDescent="0.3">
      <c r="A51" s="109"/>
      <c r="B51" s="109"/>
      <c r="C51" s="114"/>
      <c r="D51" s="109"/>
      <c r="E51" s="5"/>
      <c r="F51" s="5"/>
      <c r="G51" s="6"/>
      <c r="H51" s="6"/>
      <c r="I51" s="7"/>
      <c r="J51" s="6"/>
      <c r="K51" s="6"/>
      <c r="L51" s="5"/>
    </row>
    <row r="52" spans="1:12" s="16" customFormat="1" ht="13.5" x14ac:dyDescent="0.3">
      <c r="A52" s="109"/>
      <c r="B52" s="109"/>
      <c r="C52" s="114"/>
      <c r="D52" s="109"/>
      <c r="E52" s="5"/>
      <c r="F52" s="5"/>
      <c r="G52" s="6"/>
      <c r="H52" s="6"/>
      <c r="I52" s="7"/>
      <c r="J52" s="6"/>
      <c r="K52" s="6"/>
      <c r="L52" s="5"/>
    </row>
    <row r="53" spans="1:12" s="16" customFormat="1" ht="13.5" x14ac:dyDescent="0.3">
      <c r="A53" s="109"/>
      <c r="B53" s="109"/>
      <c r="C53" s="114"/>
      <c r="D53" s="109"/>
      <c r="E53" s="5"/>
      <c r="F53" s="5"/>
      <c r="G53" s="6"/>
      <c r="H53" s="6"/>
      <c r="I53" s="7"/>
      <c r="J53" s="6"/>
      <c r="K53" s="6"/>
      <c r="L53" s="5"/>
    </row>
    <row r="54" spans="1:12" s="16" customFormat="1" ht="13.5" x14ac:dyDescent="0.3">
      <c r="A54" s="109"/>
      <c r="B54" s="109"/>
      <c r="C54" s="114"/>
      <c r="D54" s="109"/>
      <c r="E54" s="5"/>
      <c r="F54" s="5"/>
      <c r="G54" s="6"/>
      <c r="H54" s="6"/>
      <c r="I54" s="7"/>
      <c r="J54" s="6"/>
      <c r="K54" s="6"/>
      <c r="L54" s="5"/>
    </row>
    <row r="55" spans="1:12" s="16" customFormat="1" ht="13.5" x14ac:dyDescent="0.3">
      <c r="A55" s="109"/>
      <c r="B55" s="109"/>
      <c r="C55" s="114"/>
      <c r="D55" s="109"/>
      <c r="E55" s="5"/>
      <c r="F55" s="5"/>
      <c r="G55" s="6"/>
      <c r="H55" s="6"/>
      <c r="I55" s="7"/>
      <c r="J55" s="6"/>
      <c r="K55" s="6"/>
      <c r="L55" s="5"/>
    </row>
    <row r="56" spans="1:12" s="16" customFormat="1" ht="13.5" x14ac:dyDescent="0.3">
      <c r="A56" s="109"/>
      <c r="B56" s="109"/>
      <c r="C56" s="114"/>
      <c r="D56" s="109"/>
      <c r="E56" s="5"/>
      <c r="F56" s="5"/>
      <c r="G56" s="6"/>
      <c r="H56" s="6"/>
      <c r="I56" s="7"/>
      <c r="J56" s="6"/>
      <c r="K56" s="6"/>
      <c r="L56" s="5"/>
    </row>
    <row r="57" spans="1:12" s="16" customFormat="1" ht="13.5" x14ac:dyDescent="0.3">
      <c r="A57" s="109"/>
      <c r="B57" s="109"/>
      <c r="C57" s="114"/>
      <c r="D57" s="109"/>
      <c r="E57" s="5"/>
      <c r="F57" s="5"/>
      <c r="G57" s="6"/>
      <c r="H57" s="6"/>
      <c r="I57" s="7"/>
      <c r="J57" s="6"/>
      <c r="K57" s="6"/>
      <c r="L57" s="5"/>
    </row>
    <row r="58" spans="1:12" s="16" customFormat="1" ht="13.5" x14ac:dyDescent="0.3">
      <c r="A58" s="109"/>
      <c r="B58" s="109"/>
      <c r="C58" s="114"/>
      <c r="D58" s="109"/>
      <c r="E58" s="5"/>
      <c r="F58" s="5"/>
      <c r="G58" s="6"/>
      <c r="H58" s="6"/>
      <c r="I58" s="7"/>
      <c r="J58" s="6"/>
      <c r="K58" s="6"/>
      <c r="L58" s="5"/>
    </row>
    <row r="59" spans="1:12" s="16" customFormat="1" ht="13.5" x14ac:dyDescent="0.3">
      <c r="A59" s="109"/>
      <c r="B59" s="109"/>
      <c r="C59" s="114"/>
      <c r="D59" s="109"/>
      <c r="E59" s="5"/>
      <c r="F59" s="5"/>
      <c r="G59" s="6"/>
      <c r="H59" s="6"/>
      <c r="I59" s="7"/>
      <c r="J59" s="6"/>
      <c r="K59" s="6"/>
      <c r="L59" s="5"/>
    </row>
    <row r="60" spans="1:12" s="16" customFormat="1" ht="13.5" x14ac:dyDescent="0.3">
      <c r="A60" s="109"/>
      <c r="B60" s="109"/>
      <c r="C60" s="114"/>
      <c r="D60" s="109"/>
      <c r="E60" s="5"/>
      <c r="F60" s="5"/>
      <c r="G60" s="6"/>
      <c r="H60" s="6"/>
      <c r="I60" s="7"/>
      <c r="J60" s="6"/>
      <c r="K60" s="6"/>
      <c r="L60" s="5"/>
    </row>
    <row r="61" spans="1:12" s="16" customFormat="1" ht="13.5" x14ac:dyDescent="0.3">
      <c r="A61" s="109"/>
      <c r="B61" s="109"/>
      <c r="C61" s="114"/>
      <c r="D61" s="109"/>
      <c r="E61" s="5"/>
      <c r="F61" s="5"/>
      <c r="G61" s="6"/>
      <c r="H61" s="6"/>
      <c r="I61" s="7"/>
      <c r="J61" s="6"/>
      <c r="K61" s="6"/>
      <c r="L61" s="5"/>
    </row>
    <row r="62" spans="1:12" s="16" customFormat="1" ht="13.5" x14ac:dyDescent="0.3">
      <c r="A62" s="109"/>
      <c r="B62" s="109"/>
      <c r="C62" s="114"/>
      <c r="D62" s="109"/>
      <c r="E62" s="5"/>
      <c r="F62" s="5"/>
      <c r="G62" s="6"/>
      <c r="H62" s="6"/>
      <c r="I62" s="7"/>
      <c r="J62" s="6"/>
      <c r="K62" s="6"/>
      <c r="L62" s="5"/>
    </row>
    <row r="63" spans="1:12" s="16" customFormat="1" ht="13.5" x14ac:dyDescent="0.3">
      <c r="A63" s="109"/>
      <c r="B63" s="109"/>
      <c r="C63" s="114"/>
      <c r="D63" s="109"/>
      <c r="E63" s="5"/>
      <c r="F63" s="5"/>
      <c r="G63" s="6"/>
      <c r="H63" s="6"/>
      <c r="I63" s="7"/>
      <c r="J63" s="6"/>
      <c r="K63" s="6"/>
      <c r="L63" s="5"/>
    </row>
    <row r="64" spans="1:12" s="16" customFormat="1" ht="13.5" x14ac:dyDescent="0.3">
      <c r="A64" s="109"/>
      <c r="B64" s="109"/>
      <c r="C64" s="114"/>
      <c r="D64" s="109"/>
      <c r="E64" s="5"/>
      <c r="F64" s="5"/>
      <c r="G64" s="6"/>
      <c r="H64" s="6"/>
      <c r="I64" s="7"/>
      <c r="J64" s="6"/>
      <c r="K64" s="6"/>
      <c r="L64" s="5"/>
    </row>
    <row r="65" spans="1:12" s="16" customFormat="1" ht="13.5" x14ac:dyDescent="0.3">
      <c r="A65" s="109"/>
      <c r="B65" s="109"/>
      <c r="C65" s="114"/>
      <c r="D65" s="109"/>
      <c r="E65" s="5"/>
      <c r="F65" s="5"/>
      <c r="G65" s="6"/>
      <c r="H65" s="6"/>
      <c r="I65" s="7"/>
      <c r="J65" s="6"/>
      <c r="K65" s="6"/>
      <c r="L65" s="5"/>
    </row>
    <row r="66" spans="1:12" s="16" customFormat="1" ht="13.5" x14ac:dyDescent="0.3">
      <c r="A66" s="109"/>
      <c r="B66" s="109"/>
      <c r="C66" s="114"/>
      <c r="D66" s="109"/>
      <c r="E66" s="5"/>
      <c r="F66" s="5"/>
      <c r="G66" s="6"/>
      <c r="H66" s="6"/>
      <c r="I66" s="7"/>
      <c r="J66" s="6"/>
      <c r="K66" s="6"/>
      <c r="L66" s="5"/>
    </row>
    <row r="67" spans="1:12" s="16" customFormat="1" ht="13.5" x14ac:dyDescent="0.3">
      <c r="A67" s="109"/>
      <c r="B67" s="109"/>
      <c r="C67" s="114"/>
      <c r="D67" s="109"/>
      <c r="E67" s="5"/>
      <c r="F67" s="5"/>
      <c r="G67" s="6"/>
      <c r="H67" s="6"/>
      <c r="I67" s="7"/>
      <c r="J67" s="6"/>
      <c r="K67" s="6"/>
      <c r="L67" s="5"/>
    </row>
    <row r="68" spans="1:12" s="16" customFormat="1" ht="13.5" x14ac:dyDescent="0.3">
      <c r="A68" s="109"/>
      <c r="B68" s="109"/>
      <c r="C68" s="114"/>
      <c r="D68" s="109"/>
      <c r="E68" s="5"/>
      <c r="F68" s="5"/>
      <c r="G68" s="6"/>
      <c r="H68" s="6"/>
      <c r="I68" s="7"/>
      <c r="J68" s="6"/>
      <c r="K68" s="6"/>
      <c r="L68" s="5"/>
    </row>
    <row r="69" spans="1:12" s="16" customFormat="1" ht="13.5" x14ac:dyDescent="0.3">
      <c r="A69" s="109"/>
      <c r="B69" s="109"/>
      <c r="C69" s="114"/>
      <c r="D69" s="109"/>
      <c r="E69" s="5"/>
      <c r="F69" s="5"/>
      <c r="G69" s="6"/>
      <c r="H69" s="6"/>
      <c r="I69" s="7"/>
      <c r="J69" s="6"/>
      <c r="K69" s="6"/>
      <c r="L69" s="5"/>
    </row>
    <row r="70" spans="1:12" s="16" customFormat="1" ht="13.5" x14ac:dyDescent="0.3">
      <c r="A70" s="109"/>
      <c r="B70" s="109"/>
      <c r="C70" s="114"/>
      <c r="D70" s="109"/>
      <c r="E70" s="5"/>
      <c r="F70" s="5"/>
      <c r="G70" s="6"/>
      <c r="H70" s="6"/>
      <c r="I70" s="7"/>
      <c r="J70" s="6"/>
      <c r="K70" s="6"/>
      <c r="L70" s="5"/>
    </row>
    <row r="71" spans="1:12" s="16" customFormat="1" ht="13.5" x14ac:dyDescent="0.3">
      <c r="A71" s="109"/>
      <c r="B71" s="109"/>
      <c r="C71" s="114"/>
      <c r="D71" s="109"/>
      <c r="E71" s="5"/>
      <c r="F71" s="5"/>
      <c r="G71" s="6"/>
      <c r="H71" s="6"/>
      <c r="I71" s="7"/>
      <c r="J71" s="6"/>
      <c r="K71" s="6"/>
      <c r="L71" s="5"/>
    </row>
    <row r="72" spans="1:12" s="16" customFormat="1" ht="13.5" x14ac:dyDescent="0.3">
      <c r="A72" s="109"/>
      <c r="B72" s="109"/>
      <c r="C72" s="114"/>
      <c r="D72" s="109"/>
      <c r="E72" s="5"/>
      <c r="F72" s="5"/>
      <c r="G72" s="6"/>
      <c r="H72" s="6"/>
      <c r="I72" s="7"/>
      <c r="J72" s="6"/>
      <c r="K72" s="6"/>
      <c r="L72" s="5"/>
    </row>
    <row r="73" spans="1:12" s="16" customFormat="1" ht="13.5" x14ac:dyDescent="0.3">
      <c r="A73" s="109"/>
      <c r="B73" s="109"/>
      <c r="C73" s="114"/>
      <c r="D73" s="109"/>
      <c r="E73" s="5"/>
      <c r="F73" s="5"/>
      <c r="G73" s="6"/>
      <c r="H73" s="6"/>
      <c r="I73" s="7"/>
      <c r="J73" s="6"/>
      <c r="K73" s="6"/>
      <c r="L73" s="5"/>
    </row>
    <row r="74" spans="1:12" s="16" customFormat="1" ht="13.5" x14ac:dyDescent="0.3">
      <c r="A74" s="109"/>
      <c r="B74" s="109"/>
      <c r="C74" s="114"/>
      <c r="D74" s="109"/>
      <c r="E74" s="5"/>
      <c r="F74" s="5"/>
      <c r="G74" s="6"/>
      <c r="H74" s="6"/>
      <c r="I74" s="7"/>
      <c r="J74" s="6"/>
      <c r="K74" s="6"/>
      <c r="L74" s="5"/>
    </row>
    <row r="75" spans="1:12" s="16" customFormat="1" ht="13.5" x14ac:dyDescent="0.3">
      <c r="A75" s="109"/>
      <c r="B75" s="109"/>
      <c r="C75" s="114"/>
      <c r="D75" s="109"/>
      <c r="E75" s="5"/>
      <c r="F75" s="5"/>
      <c r="G75" s="6"/>
      <c r="H75" s="6"/>
      <c r="I75" s="7"/>
      <c r="J75" s="6"/>
      <c r="K75" s="6"/>
      <c r="L75" s="5"/>
    </row>
    <row r="76" spans="1:12" s="16" customFormat="1" ht="13.5" x14ac:dyDescent="0.3">
      <c r="A76" s="109"/>
      <c r="B76" s="109"/>
      <c r="C76" s="114"/>
      <c r="D76" s="109"/>
      <c r="E76" s="5"/>
      <c r="F76" s="5"/>
      <c r="G76" s="6"/>
      <c r="H76" s="6"/>
      <c r="I76" s="7"/>
      <c r="J76" s="6"/>
      <c r="K76" s="6"/>
      <c r="L76" s="5"/>
    </row>
    <row r="77" spans="1:12" s="16" customFormat="1" ht="13.5" x14ac:dyDescent="0.3">
      <c r="A77" s="109"/>
      <c r="B77" s="109"/>
      <c r="C77" s="114"/>
      <c r="D77" s="109"/>
      <c r="E77" s="5"/>
      <c r="F77" s="5"/>
      <c r="G77" s="6"/>
      <c r="H77" s="6"/>
      <c r="I77" s="7"/>
      <c r="J77" s="6"/>
      <c r="K77" s="6"/>
      <c r="L77" s="5"/>
    </row>
    <row r="78" spans="1:12" s="16" customFormat="1" ht="13.5" x14ac:dyDescent="0.3">
      <c r="A78" s="109"/>
      <c r="B78" s="109"/>
      <c r="C78" s="114"/>
      <c r="D78" s="109"/>
      <c r="E78" s="5"/>
      <c r="F78" s="5"/>
      <c r="G78" s="6"/>
      <c r="H78" s="6"/>
      <c r="I78" s="7"/>
      <c r="J78" s="6"/>
      <c r="K78" s="6"/>
      <c r="L78" s="5"/>
    </row>
    <row r="79" spans="1:12" s="16" customFormat="1" ht="13.5" x14ac:dyDescent="0.3">
      <c r="A79" s="109"/>
      <c r="B79" s="109"/>
      <c r="C79" s="114"/>
      <c r="D79" s="109"/>
      <c r="E79" s="5"/>
      <c r="F79" s="5"/>
      <c r="G79" s="6"/>
      <c r="H79" s="6"/>
      <c r="I79" s="7"/>
      <c r="J79" s="6"/>
      <c r="K79" s="6"/>
      <c r="L79" s="5"/>
    </row>
  </sheetData>
  <mergeCells count="6">
    <mergeCell ref="A1:L1"/>
    <mergeCell ref="A2:E2"/>
    <mergeCell ref="A3:F3"/>
    <mergeCell ref="G3:L3"/>
    <mergeCell ref="A5:C5"/>
    <mergeCell ref="G5:I5"/>
  </mergeCells>
  <phoneticPr fontId="3" type="noConversion"/>
  <printOptions horizontalCentered="1"/>
  <pageMargins left="0.27559055118110237" right="0.23622047244094491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I31" sqref="I31"/>
    </sheetView>
  </sheetViews>
  <sheetFormatPr defaultColWidth="9" defaultRowHeight="15" customHeight="1" x14ac:dyDescent="0.3"/>
  <cols>
    <col min="1" max="1" width="2.5" style="109" customWidth="1"/>
    <col min="2" max="2" width="2.625" style="109" customWidth="1"/>
    <col min="3" max="3" width="13.875" style="114" customWidth="1"/>
    <col min="4" max="4" width="9.25" style="109" customWidth="1"/>
    <col min="5" max="5" width="9" style="5" customWidth="1"/>
    <col min="6" max="6" width="7.75" style="5" customWidth="1"/>
    <col min="7" max="8" width="2.875" style="6" customWidth="1"/>
    <col min="9" max="9" width="15.5" style="7" customWidth="1"/>
    <col min="10" max="10" width="10" style="6" bestFit="1" customWidth="1"/>
    <col min="11" max="11" width="9.75" style="6" customWidth="1"/>
    <col min="12" max="12" width="8.625" style="5" customWidth="1"/>
    <col min="13" max="16384" width="9" style="3"/>
  </cols>
  <sheetData>
    <row r="1" spans="1:15" ht="32.25" customHeight="1" x14ac:dyDescent="0.3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15" ht="23.25" customHeight="1" x14ac:dyDescent="0.3">
      <c r="A2" s="4" t="s">
        <v>66</v>
      </c>
      <c r="B2" s="4"/>
      <c r="C2" s="4"/>
      <c r="D2" s="4"/>
      <c r="E2" s="4"/>
      <c r="K2" s="8"/>
      <c r="L2" s="9" t="s">
        <v>67</v>
      </c>
    </row>
    <row r="3" spans="1:15" s="16" customFormat="1" ht="15" customHeight="1" x14ac:dyDescent="0.3">
      <c r="A3" s="24" t="s">
        <v>68</v>
      </c>
      <c r="B3" s="25"/>
      <c r="C3" s="25"/>
      <c r="D3" s="25"/>
      <c r="E3" s="25"/>
      <c r="F3" s="118"/>
      <c r="G3" s="29" t="s">
        <v>69</v>
      </c>
      <c r="H3" s="30"/>
      <c r="I3" s="30"/>
      <c r="J3" s="30"/>
      <c r="K3" s="30"/>
      <c r="L3" s="119"/>
    </row>
    <row r="4" spans="1:15" s="16" customFormat="1" ht="28.5" customHeight="1" x14ac:dyDescent="0.3">
      <c r="A4" s="17" t="s">
        <v>70</v>
      </c>
      <c r="B4" s="18" t="s">
        <v>71</v>
      </c>
      <c r="C4" s="19" t="s">
        <v>72</v>
      </c>
      <c r="D4" s="19" t="s">
        <v>73</v>
      </c>
      <c r="E4" s="19" t="s">
        <v>74</v>
      </c>
      <c r="F4" s="20" t="s">
        <v>75</v>
      </c>
      <c r="G4" s="21" t="s">
        <v>70</v>
      </c>
      <c r="H4" s="22" t="s">
        <v>71</v>
      </c>
      <c r="I4" s="120" t="s">
        <v>72</v>
      </c>
      <c r="J4" s="19" t="s">
        <v>73</v>
      </c>
      <c r="K4" s="19" t="s">
        <v>74</v>
      </c>
      <c r="L4" s="121" t="s">
        <v>75</v>
      </c>
    </row>
    <row r="5" spans="1:15" s="33" customFormat="1" ht="15.75" customHeight="1" x14ac:dyDescent="0.3">
      <c r="A5" s="122" t="s">
        <v>76</v>
      </c>
      <c r="B5" s="123"/>
      <c r="C5" s="124"/>
      <c r="D5" s="125">
        <f>D6+D11+D17+D20+D23</f>
        <v>3279893</v>
      </c>
      <c r="E5" s="125">
        <f>E6+E11+E17+E20+E23</f>
        <v>3008530</v>
      </c>
      <c r="F5" s="126">
        <f>E5-D5</f>
        <v>-271363</v>
      </c>
      <c r="G5" s="127" t="s">
        <v>77</v>
      </c>
      <c r="H5" s="128"/>
      <c r="I5" s="129"/>
      <c r="J5" s="125">
        <f>J6+J23+J28+J34+J37</f>
        <v>3279893</v>
      </c>
      <c r="K5" s="125">
        <f>K6+K23+K28+K34+K37</f>
        <v>3008530</v>
      </c>
      <c r="L5" s="130">
        <f t="shared" ref="L5:L38" si="0">K5-J5</f>
        <v>-271363</v>
      </c>
    </row>
    <row r="6" spans="1:15" s="16" customFormat="1" ht="15.75" customHeight="1" x14ac:dyDescent="0.3">
      <c r="A6" s="131" t="s">
        <v>78</v>
      </c>
      <c r="B6" s="132"/>
      <c r="C6" s="133"/>
      <c r="D6" s="134">
        <f>D7</f>
        <v>127430</v>
      </c>
      <c r="E6" s="134">
        <f>E7</f>
        <v>118666</v>
      </c>
      <c r="F6" s="126">
        <f t="shared" ref="F6:F27" si="1">E6-D6</f>
        <v>-8764</v>
      </c>
      <c r="G6" s="135" t="s">
        <v>79</v>
      </c>
      <c r="H6" s="132"/>
      <c r="I6" s="133"/>
      <c r="J6" s="134">
        <f>J7+J13+J16</f>
        <v>626364</v>
      </c>
      <c r="K6" s="134">
        <f>K7+K13+K16</f>
        <v>628464</v>
      </c>
      <c r="L6" s="130">
        <f t="shared" si="0"/>
        <v>2100</v>
      </c>
    </row>
    <row r="7" spans="1:15" s="16" customFormat="1" ht="15.75" customHeight="1" x14ac:dyDescent="0.3">
      <c r="A7" s="136"/>
      <c r="B7" s="137" t="s">
        <v>80</v>
      </c>
      <c r="C7" s="133"/>
      <c r="D7" s="134">
        <f>SUM(D8:D10)</f>
        <v>127430</v>
      </c>
      <c r="E7" s="134">
        <f>SUM(E8:E10)</f>
        <v>118666</v>
      </c>
      <c r="F7" s="126">
        <f t="shared" si="1"/>
        <v>-8764</v>
      </c>
      <c r="G7" s="138"/>
      <c r="H7" s="137" t="s">
        <v>81</v>
      </c>
      <c r="I7" s="133"/>
      <c r="J7" s="134">
        <f>SUM(J8:J12)</f>
        <v>549350</v>
      </c>
      <c r="K7" s="134">
        <f>SUM(K8:K12)</f>
        <v>548766</v>
      </c>
      <c r="L7" s="130">
        <f t="shared" si="0"/>
        <v>-584</v>
      </c>
    </row>
    <row r="8" spans="1:15" s="16" customFormat="1" ht="24.75" customHeight="1" x14ac:dyDescent="0.3">
      <c r="A8" s="139"/>
      <c r="B8" s="140"/>
      <c r="C8" s="141" t="s">
        <v>82</v>
      </c>
      <c r="D8" s="134">
        <v>120000</v>
      </c>
      <c r="E8" s="134">
        <v>112892</v>
      </c>
      <c r="F8" s="126">
        <f t="shared" si="1"/>
        <v>-7108</v>
      </c>
      <c r="G8" s="142"/>
      <c r="H8" s="143"/>
      <c r="I8" s="144" t="s">
        <v>83</v>
      </c>
      <c r="J8" s="134">
        <v>424104</v>
      </c>
      <c r="K8" s="134">
        <v>410520</v>
      </c>
      <c r="L8" s="130">
        <f t="shared" si="0"/>
        <v>-13584</v>
      </c>
    </row>
    <row r="9" spans="1:15" s="16" customFormat="1" ht="15.75" customHeight="1" x14ac:dyDescent="0.3">
      <c r="A9" s="139"/>
      <c r="B9" s="145"/>
      <c r="C9" s="146" t="s">
        <v>84</v>
      </c>
      <c r="D9" s="134">
        <v>1670</v>
      </c>
      <c r="E9" s="134">
        <v>14</v>
      </c>
      <c r="F9" s="126">
        <f t="shared" si="1"/>
        <v>-1656</v>
      </c>
      <c r="G9" s="142"/>
      <c r="H9" s="143"/>
      <c r="I9" s="144" t="s">
        <v>85</v>
      </c>
      <c r="J9" s="134">
        <v>46736</v>
      </c>
      <c r="K9" s="134">
        <v>48750</v>
      </c>
      <c r="L9" s="130">
        <f t="shared" si="0"/>
        <v>2014</v>
      </c>
    </row>
    <row r="10" spans="1:15" s="16" customFormat="1" ht="15.75" customHeight="1" x14ac:dyDescent="0.3">
      <c r="A10" s="139"/>
      <c r="B10" s="145"/>
      <c r="C10" s="146" t="s">
        <v>86</v>
      </c>
      <c r="D10" s="134">
        <v>5760</v>
      </c>
      <c r="E10" s="134">
        <v>5760</v>
      </c>
      <c r="F10" s="126">
        <f t="shared" si="1"/>
        <v>0</v>
      </c>
      <c r="G10" s="142"/>
      <c r="H10" s="143"/>
      <c r="I10" s="144" t="s">
        <v>87</v>
      </c>
      <c r="J10" s="134">
        <v>39237</v>
      </c>
      <c r="K10" s="134">
        <v>40415</v>
      </c>
      <c r="L10" s="130">
        <f t="shared" si="0"/>
        <v>1178</v>
      </c>
    </row>
    <row r="11" spans="1:15" s="16" customFormat="1" ht="15.75" customHeight="1" x14ac:dyDescent="0.3">
      <c r="A11" s="131" t="s">
        <v>88</v>
      </c>
      <c r="B11" s="132"/>
      <c r="C11" s="133"/>
      <c r="D11" s="134">
        <f>D12</f>
        <v>3042052</v>
      </c>
      <c r="E11" s="134">
        <f>E12</f>
        <v>2837880</v>
      </c>
      <c r="F11" s="126">
        <f t="shared" si="1"/>
        <v>-204172</v>
      </c>
      <c r="G11" s="142"/>
      <c r="H11" s="143"/>
      <c r="I11" s="144" t="s">
        <v>89</v>
      </c>
      <c r="J11" s="134">
        <v>38073</v>
      </c>
      <c r="K11" s="134">
        <v>43081</v>
      </c>
      <c r="L11" s="130">
        <f t="shared" si="0"/>
        <v>5008</v>
      </c>
    </row>
    <row r="12" spans="1:15" s="16" customFormat="1" ht="15.75" customHeight="1" x14ac:dyDescent="0.3">
      <c r="A12" s="136"/>
      <c r="B12" s="132" t="s">
        <v>90</v>
      </c>
      <c r="C12" s="133"/>
      <c r="D12" s="134">
        <f>SUM(D13:D16)</f>
        <v>3042052</v>
      </c>
      <c r="E12" s="134">
        <f>SUM(E13:E16)</f>
        <v>2837880</v>
      </c>
      <c r="F12" s="126">
        <f t="shared" si="1"/>
        <v>-204172</v>
      </c>
      <c r="G12" s="142"/>
      <c r="H12" s="147"/>
      <c r="I12" s="144" t="s">
        <v>91</v>
      </c>
      <c r="J12" s="134">
        <v>1200</v>
      </c>
      <c r="K12" s="134">
        <v>6000</v>
      </c>
      <c r="L12" s="130">
        <f t="shared" si="0"/>
        <v>4800</v>
      </c>
    </row>
    <row r="13" spans="1:15" s="16" customFormat="1" ht="15.75" customHeight="1" x14ac:dyDescent="0.3">
      <c r="A13" s="139"/>
      <c r="B13" s="148"/>
      <c r="C13" s="149" t="s">
        <v>92</v>
      </c>
      <c r="D13" s="134">
        <v>1197432</v>
      </c>
      <c r="E13" s="134">
        <v>1064511</v>
      </c>
      <c r="F13" s="126">
        <f t="shared" si="1"/>
        <v>-132921</v>
      </c>
      <c r="G13" s="142"/>
      <c r="H13" s="132" t="s">
        <v>93</v>
      </c>
      <c r="I13" s="133"/>
      <c r="J13" s="134">
        <f>SUM(J14:J15)</f>
        <v>3120</v>
      </c>
      <c r="K13" s="134">
        <f>SUM(K14:K15)</f>
        <v>3120</v>
      </c>
      <c r="L13" s="130">
        <f t="shared" si="0"/>
        <v>0</v>
      </c>
    </row>
    <row r="14" spans="1:15" s="16" customFormat="1" ht="15.75" customHeight="1" x14ac:dyDescent="0.3">
      <c r="A14" s="139"/>
      <c r="B14" s="150"/>
      <c r="C14" s="149" t="s">
        <v>94</v>
      </c>
      <c r="D14" s="134">
        <v>1825590</v>
      </c>
      <c r="E14" s="134">
        <v>1676369</v>
      </c>
      <c r="F14" s="126">
        <f t="shared" si="1"/>
        <v>-149221</v>
      </c>
      <c r="G14" s="142"/>
      <c r="H14" s="151"/>
      <c r="I14" s="144" t="s">
        <v>95</v>
      </c>
      <c r="J14" s="134">
        <v>1000</v>
      </c>
      <c r="K14" s="134">
        <v>1000</v>
      </c>
      <c r="L14" s="130">
        <f t="shared" si="0"/>
        <v>0</v>
      </c>
    </row>
    <row r="15" spans="1:15" s="16" customFormat="1" ht="15.75" customHeight="1" x14ac:dyDescent="0.3">
      <c r="A15" s="139"/>
      <c r="B15" s="152"/>
      <c r="C15" s="133" t="s">
        <v>96</v>
      </c>
      <c r="D15" s="134">
        <v>0</v>
      </c>
      <c r="E15" s="134">
        <v>94000</v>
      </c>
      <c r="F15" s="126">
        <f t="shared" si="1"/>
        <v>94000</v>
      </c>
      <c r="G15" s="142"/>
      <c r="H15" s="153"/>
      <c r="I15" s="144" t="s">
        <v>97</v>
      </c>
      <c r="J15" s="134">
        <v>2120</v>
      </c>
      <c r="K15" s="134">
        <v>2120</v>
      </c>
      <c r="L15" s="130">
        <f t="shared" si="0"/>
        <v>0</v>
      </c>
    </row>
    <row r="16" spans="1:15" s="16" customFormat="1" ht="15.75" customHeight="1" x14ac:dyDescent="0.3">
      <c r="A16" s="139"/>
      <c r="B16" s="154"/>
      <c r="C16" s="133" t="s">
        <v>98</v>
      </c>
      <c r="D16" s="134">
        <v>19030</v>
      </c>
      <c r="E16" s="134">
        <v>3000</v>
      </c>
      <c r="F16" s="126">
        <f t="shared" si="1"/>
        <v>-16030</v>
      </c>
      <c r="G16" s="142"/>
      <c r="H16" s="132" t="s">
        <v>99</v>
      </c>
      <c r="I16" s="133"/>
      <c r="J16" s="134">
        <f>SUM(J17:J22)</f>
        <v>73894</v>
      </c>
      <c r="K16" s="134">
        <f>SUM(K17:K22)</f>
        <v>76578</v>
      </c>
      <c r="L16" s="130">
        <f t="shared" si="0"/>
        <v>2684</v>
      </c>
    </row>
    <row r="17" spans="1:12" s="16" customFormat="1" ht="15.75" customHeight="1" x14ac:dyDescent="0.3">
      <c r="A17" s="131" t="s">
        <v>100</v>
      </c>
      <c r="B17" s="132"/>
      <c r="C17" s="133"/>
      <c r="D17" s="134">
        <f>D18</f>
        <v>5000</v>
      </c>
      <c r="E17" s="134">
        <f>E18</f>
        <v>5000</v>
      </c>
      <c r="F17" s="126">
        <f t="shared" si="1"/>
        <v>0</v>
      </c>
      <c r="G17" s="142"/>
      <c r="H17" s="155"/>
      <c r="I17" s="144" t="s">
        <v>101</v>
      </c>
      <c r="J17" s="134">
        <v>2800</v>
      </c>
      <c r="K17" s="134">
        <v>2800</v>
      </c>
      <c r="L17" s="130">
        <f t="shared" si="0"/>
        <v>0</v>
      </c>
    </row>
    <row r="18" spans="1:12" s="16" customFormat="1" ht="15.75" customHeight="1" x14ac:dyDescent="0.3">
      <c r="A18" s="136"/>
      <c r="B18" s="137" t="s">
        <v>102</v>
      </c>
      <c r="C18" s="133"/>
      <c r="D18" s="134">
        <f>D19</f>
        <v>5000</v>
      </c>
      <c r="E18" s="134">
        <f>E19</f>
        <v>5000</v>
      </c>
      <c r="F18" s="126">
        <f t="shared" si="1"/>
        <v>0</v>
      </c>
      <c r="G18" s="142"/>
      <c r="H18" s="156"/>
      <c r="I18" s="144" t="s">
        <v>103</v>
      </c>
      <c r="J18" s="134">
        <v>14635</v>
      </c>
      <c r="K18" s="134">
        <v>14919</v>
      </c>
      <c r="L18" s="130">
        <f t="shared" si="0"/>
        <v>284</v>
      </c>
    </row>
    <row r="19" spans="1:12" s="16" customFormat="1" ht="15.75" customHeight="1" x14ac:dyDescent="0.3">
      <c r="A19" s="157"/>
      <c r="B19" s="158"/>
      <c r="C19" s="149" t="s">
        <v>104</v>
      </c>
      <c r="D19" s="134">
        <v>5000</v>
      </c>
      <c r="E19" s="134">
        <v>5000</v>
      </c>
      <c r="F19" s="126">
        <f t="shared" si="1"/>
        <v>0</v>
      </c>
      <c r="G19" s="142"/>
      <c r="H19" s="156"/>
      <c r="I19" s="144" t="s">
        <v>105</v>
      </c>
      <c r="J19" s="134">
        <v>11900</v>
      </c>
      <c r="K19" s="134">
        <v>13100</v>
      </c>
      <c r="L19" s="130">
        <f t="shared" si="0"/>
        <v>1200</v>
      </c>
    </row>
    <row r="20" spans="1:12" s="16" customFormat="1" ht="15.75" customHeight="1" x14ac:dyDescent="0.3">
      <c r="A20" s="131" t="s">
        <v>106</v>
      </c>
      <c r="B20" s="132"/>
      <c r="C20" s="133"/>
      <c r="D20" s="134">
        <f>D21</f>
        <v>104911</v>
      </c>
      <c r="E20" s="134">
        <f>E21</f>
        <v>46484</v>
      </c>
      <c r="F20" s="126">
        <v>0</v>
      </c>
      <c r="G20" s="142"/>
      <c r="H20" s="156"/>
      <c r="I20" s="144" t="s">
        <v>107</v>
      </c>
      <c r="J20" s="134">
        <v>2559</v>
      </c>
      <c r="K20" s="134">
        <v>2759</v>
      </c>
      <c r="L20" s="130">
        <f t="shared" si="0"/>
        <v>200</v>
      </c>
    </row>
    <row r="21" spans="1:12" s="16" customFormat="1" ht="15.75" customHeight="1" x14ac:dyDescent="0.3">
      <c r="A21" s="159"/>
      <c r="B21" s="137" t="s">
        <v>108</v>
      </c>
      <c r="C21" s="133"/>
      <c r="D21" s="134">
        <f>SUM(D22:D22)</f>
        <v>104911</v>
      </c>
      <c r="E21" s="134">
        <f>SUM(E22:E22)</f>
        <v>46484</v>
      </c>
      <c r="F21" s="126">
        <v>0</v>
      </c>
      <c r="G21" s="142"/>
      <c r="H21" s="156"/>
      <c r="I21" s="160" t="s">
        <v>109</v>
      </c>
      <c r="J21" s="134">
        <v>2000</v>
      </c>
      <c r="K21" s="134">
        <v>2000</v>
      </c>
      <c r="L21" s="130">
        <f t="shared" si="0"/>
        <v>0</v>
      </c>
    </row>
    <row r="22" spans="1:12" s="16" customFormat="1" ht="15.75" customHeight="1" x14ac:dyDescent="0.3">
      <c r="A22" s="161"/>
      <c r="B22" s="148"/>
      <c r="C22" s="149" t="s">
        <v>110</v>
      </c>
      <c r="D22" s="125">
        <v>104911</v>
      </c>
      <c r="E22" s="125">
        <v>46484</v>
      </c>
      <c r="F22" s="126">
        <v>0</v>
      </c>
      <c r="G22" s="162"/>
      <c r="H22" s="163"/>
      <c r="I22" s="164" t="s">
        <v>111</v>
      </c>
      <c r="J22" s="134">
        <v>40000</v>
      </c>
      <c r="K22" s="134">
        <v>41000</v>
      </c>
      <c r="L22" s="130">
        <f t="shared" si="0"/>
        <v>1000</v>
      </c>
    </row>
    <row r="23" spans="1:12" s="16" customFormat="1" ht="15.75" customHeight="1" x14ac:dyDescent="0.3">
      <c r="A23" s="131" t="s">
        <v>112</v>
      </c>
      <c r="B23" s="132"/>
      <c r="C23" s="165"/>
      <c r="D23" s="125">
        <f>D24</f>
        <v>500</v>
      </c>
      <c r="E23" s="125">
        <f>E24</f>
        <v>500</v>
      </c>
      <c r="F23" s="126">
        <f t="shared" si="1"/>
        <v>0</v>
      </c>
      <c r="G23" s="166" t="s">
        <v>113</v>
      </c>
      <c r="H23" s="167"/>
      <c r="I23" s="168"/>
      <c r="J23" s="134">
        <f>J24</f>
        <v>6888</v>
      </c>
      <c r="K23" s="134">
        <f>K24</f>
        <v>5388</v>
      </c>
      <c r="L23" s="130">
        <f t="shared" si="0"/>
        <v>-1500</v>
      </c>
    </row>
    <row r="24" spans="1:12" s="16" customFormat="1" ht="15.75" customHeight="1" x14ac:dyDescent="0.3">
      <c r="A24" s="136"/>
      <c r="B24" s="169" t="s">
        <v>114</v>
      </c>
      <c r="C24" s="170"/>
      <c r="D24" s="171">
        <f>SUM(D25:D27)</f>
        <v>500</v>
      </c>
      <c r="E24" s="171">
        <f>SUM(E25:E27)</f>
        <v>500</v>
      </c>
      <c r="F24" s="172">
        <f t="shared" si="1"/>
        <v>0</v>
      </c>
      <c r="G24" s="142"/>
      <c r="H24" s="154" t="s">
        <v>115</v>
      </c>
      <c r="I24" s="165"/>
      <c r="J24" s="134">
        <f>SUM(J25:J27)</f>
        <v>6888</v>
      </c>
      <c r="K24" s="134">
        <f>SUM(K25:K27)</f>
        <v>5388</v>
      </c>
      <c r="L24" s="130">
        <f t="shared" si="0"/>
        <v>-1500</v>
      </c>
    </row>
    <row r="25" spans="1:12" s="16" customFormat="1" ht="15.75" customHeight="1" x14ac:dyDescent="0.3">
      <c r="A25" s="173"/>
      <c r="B25" s="148"/>
      <c r="C25" s="133" t="s">
        <v>116</v>
      </c>
      <c r="D25" s="134">
        <v>100</v>
      </c>
      <c r="E25" s="134">
        <v>100</v>
      </c>
      <c r="F25" s="174">
        <f t="shared" si="1"/>
        <v>0</v>
      </c>
      <c r="G25" s="175"/>
      <c r="H25" s="155"/>
      <c r="I25" s="144" t="s">
        <v>117</v>
      </c>
      <c r="J25" s="134">
        <v>2500</v>
      </c>
      <c r="K25" s="134">
        <v>1500</v>
      </c>
      <c r="L25" s="130">
        <f t="shared" si="0"/>
        <v>-1000</v>
      </c>
    </row>
    <row r="26" spans="1:12" s="16" customFormat="1" ht="15.75" customHeight="1" x14ac:dyDescent="0.3">
      <c r="A26" s="176"/>
      <c r="B26" s="177"/>
      <c r="C26" s="178" t="s">
        <v>118</v>
      </c>
      <c r="D26" s="134">
        <v>200</v>
      </c>
      <c r="E26" s="134">
        <v>200</v>
      </c>
      <c r="F26" s="179">
        <f t="shared" si="1"/>
        <v>0</v>
      </c>
      <c r="G26" s="180"/>
      <c r="H26" s="156"/>
      <c r="I26" s="181" t="s">
        <v>119</v>
      </c>
      <c r="J26" s="125">
        <v>2000</v>
      </c>
      <c r="K26" s="125">
        <v>1500</v>
      </c>
      <c r="L26" s="130">
        <f t="shared" si="0"/>
        <v>-500</v>
      </c>
    </row>
    <row r="27" spans="1:12" s="16" customFormat="1" ht="15.75" customHeight="1" x14ac:dyDescent="0.3">
      <c r="A27" s="182"/>
      <c r="B27" s="183"/>
      <c r="C27" s="184" t="s">
        <v>120</v>
      </c>
      <c r="D27" s="185">
        <v>200</v>
      </c>
      <c r="E27" s="185">
        <v>200</v>
      </c>
      <c r="F27" s="186">
        <f t="shared" si="1"/>
        <v>0</v>
      </c>
      <c r="G27" s="175"/>
      <c r="H27" s="156"/>
      <c r="I27" s="187" t="s">
        <v>121</v>
      </c>
      <c r="J27" s="188">
        <v>2388</v>
      </c>
      <c r="K27" s="188">
        <v>2388</v>
      </c>
      <c r="L27" s="130">
        <f t="shared" si="0"/>
        <v>0</v>
      </c>
    </row>
    <row r="28" spans="1:12" s="16" customFormat="1" ht="15.75" customHeight="1" x14ac:dyDescent="0.3">
      <c r="A28" s="189"/>
      <c r="B28" s="189"/>
      <c r="C28" s="190"/>
      <c r="D28" s="191"/>
      <c r="E28" s="191"/>
      <c r="F28" s="192"/>
      <c r="G28" s="166" t="s">
        <v>55</v>
      </c>
      <c r="H28" s="167"/>
      <c r="I28" s="168"/>
      <c r="J28" s="134">
        <f>J29</f>
        <v>2499627</v>
      </c>
      <c r="K28" s="134">
        <f>K29</f>
        <v>2347149</v>
      </c>
      <c r="L28" s="130">
        <f t="shared" si="0"/>
        <v>-152478</v>
      </c>
    </row>
    <row r="29" spans="1:12" s="16" customFormat="1" ht="15.75" customHeight="1" x14ac:dyDescent="0.3">
      <c r="A29" s="152"/>
      <c r="B29" s="152"/>
      <c r="C29" s="193"/>
      <c r="D29" s="194"/>
      <c r="E29" s="194"/>
      <c r="F29" s="195"/>
      <c r="G29" s="196"/>
      <c r="H29" s="154" t="s">
        <v>122</v>
      </c>
      <c r="I29" s="165"/>
      <c r="J29" s="134">
        <f>SUM(J30:J33)</f>
        <v>2499627</v>
      </c>
      <c r="K29" s="134">
        <f>SUM(K30:K33)</f>
        <v>2347149</v>
      </c>
      <c r="L29" s="130">
        <f t="shared" si="0"/>
        <v>-152478</v>
      </c>
    </row>
    <row r="30" spans="1:12" s="16" customFormat="1" ht="15.75" customHeight="1" x14ac:dyDescent="0.3">
      <c r="A30" s="152"/>
      <c r="B30" s="152"/>
      <c r="C30" s="193"/>
      <c r="D30" s="194"/>
      <c r="E30" s="194"/>
      <c r="F30" s="195"/>
      <c r="G30" s="197"/>
      <c r="H30" s="198"/>
      <c r="I30" s="144" t="s">
        <v>123</v>
      </c>
      <c r="J30" s="134">
        <v>147705</v>
      </c>
      <c r="K30" s="134">
        <v>171589</v>
      </c>
      <c r="L30" s="130">
        <f t="shared" si="0"/>
        <v>23884</v>
      </c>
    </row>
    <row r="31" spans="1:12" s="16" customFormat="1" ht="15.75" customHeight="1" x14ac:dyDescent="0.3">
      <c r="A31" s="152"/>
      <c r="B31" s="152"/>
      <c r="C31" s="193"/>
      <c r="D31" s="194"/>
      <c r="E31" s="194"/>
      <c r="F31" s="195"/>
      <c r="G31" s="197"/>
      <c r="H31" s="199"/>
      <c r="I31" s="144" t="s">
        <v>124</v>
      </c>
      <c r="J31" s="134">
        <v>1263096</v>
      </c>
      <c r="K31" s="134">
        <v>1163676</v>
      </c>
      <c r="L31" s="130">
        <f t="shared" si="0"/>
        <v>-99420</v>
      </c>
    </row>
    <row r="32" spans="1:12" s="16" customFormat="1" ht="15.75" customHeight="1" x14ac:dyDescent="0.3">
      <c r="A32" s="152"/>
      <c r="B32" s="152"/>
      <c r="C32" s="193"/>
      <c r="D32" s="194"/>
      <c r="E32" s="194"/>
      <c r="F32" s="195"/>
      <c r="G32" s="197"/>
      <c r="H32" s="199"/>
      <c r="I32" s="144" t="s">
        <v>125</v>
      </c>
      <c r="J32" s="134">
        <v>1075000</v>
      </c>
      <c r="K32" s="134">
        <v>999258</v>
      </c>
      <c r="L32" s="130">
        <f t="shared" si="0"/>
        <v>-75742</v>
      </c>
    </row>
    <row r="33" spans="1:12" s="16" customFormat="1" ht="15.75" customHeight="1" x14ac:dyDescent="0.3">
      <c r="A33" s="152"/>
      <c r="B33" s="152"/>
      <c r="C33" s="193"/>
      <c r="D33" s="194"/>
      <c r="E33" s="194"/>
      <c r="F33" s="195"/>
      <c r="G33" s="197"/>
      <c r="H33" s="199"/>
      <c r="I33" s="144" t="s">
        <v>126</v>
      </c>
      <c r="J33" s="134">
        <v>13826</v>
      </c>
      <c r="K33" s="134">
        <v>12626</v>
      </c>
      <c r="L33" s="130">
        <f t="shared" si="0"/>
        <v>-1200</v>
      </c>
    </row>
    <row r="34" spans="1:12" s="16" customFormat="1" ht="15.75" customHeight="1" x14ac:dyDescent="0.3">
      <c r="A34" s="152"/>
      <c r="B34" s="152"/>
      <c r="C34" s="193"/>
      <c r="D34" s="194"/>
      <c r="E34" s="194"/>
      <c r="F34" s="195"/>
      <c r="G34" s="166" t="s">
        <v>127</v>
      </c>
      <c r="H34" s="167"/>
      <c r="I34" s="168"/>
      <c r="J34" s="125">
        <f>J35</f>
        <v>1000</v>
      </c>
      <c r="K34" s="125">
        <f>K35</f>
        <v>1000</v>
      </c>
      <c r="L34" s="130">
        <f t="shared" si="0"/>
        <v>0</v>
      </c>
    </row>
    <row r="35" spans="1:12" s="16" customFormat="1" ht="15.75" customHeight="1" x14ac:dyDescent="0.3">
      <c r="A35" s="152"/>
      <c r="B35" s="152"/>
      <c r="C35" s="193"/>
      <c r="D35" s="194"/>
      <c r="E35" s="194"/>
      <c r="F35" s="195"/>
      <c r="G35" s="142"/>
      <c r="H35" s="154" t="s">
        <v>128</v>
      </c>
      <c r="I35" s="165"/>
      <c r="J35" s="125">
        <f>J36</f>
        <v>1000</v>
      </c>
      <c r="K35" s="125">
        <f>K36</f>
        <v>1000</v>
      </c>
      <c r="L35" s="130">
        <f t="shared" si="0"/>
        <v>0</v>
      </c>
    </row>
    <row r="36" spans="1:12" s="16" customFormat="1" ht="15.75" customHeight="1" x14ac:dyDescent="0.3">
      <c r="A36" s="152"/>
      <c r="B36" s="152"/>
      <c r="C36" s="193"/>
      <c r="D36" s="194"/>
      <c r="E36" s="194"/>
      <c r="F36" s="195"/>
      <c r="G36" s="200"/>
      <c r="H36" s="201"/>
      <c r="I36" s="144" t="s">
        <v>129</v>
      </c>
      <c r="J36" s="125">
        <v>1000</v>
      </c>
      <c r="K36" s="125">
        <v>1000</v>
      </c>
      <c r="L36" s="130">
        <f t="shared" si="0"/>
        <v>0</v>
      </c>
    </row>
    <row r="37" spans="1:12" s="16" customFormat="1" ht="15.75" customHeight="1" x14ac:dyDescent="0.3">
      <c r="A37" s="152"/>
      <c r="B37" s="152"/>
      <c r="C37" s="193"/>
      <c r="D37" s="194"/>
      <c r="E37" s="194"/>
      <c r="F37" s="195"/>
      <c r="G37" s="202" t="s">
        <v>130</v>
      </c>
      <c r="H37" s="203"/>
      <c r="I37" s="204"/>
      <c r="J37" s="134">
        <f>J38</f>
        <v>146014</v>
      </c>
      <c r="K37" s="125">
        <f>K38</f>
        <v>26529</v>
      </c>
      <c r="L37" s="130">
        <f t="shared" si="0"/>
        <v>-119485</v>
      </c>
    </row>
    <row r="38" spans="1:12" s="16" customFormat="1" ht="15.75" customHeight="1" x14ac:dyDescent="0.3">
      <c r="A38" s="152"/>
      <c r="B38" s="152"/>
      <c r="C38" s="193"/>
      <c r="D38" s="194"/>
      <c r="E38" s="194"/>
      <c r="F38" s="195"/>
      <c r="G38" s="205"/>
      <c r="H38" s="206">
        <v>71</v>
      </c>
      <c r="I38" s="170" t="s">
        <v>131</v>
      </c>
      <c r="J38" s="188">
        <f>SUM(J39:J40)</f>
        <v>146014</v>
      </c>
      <c r="K38" s="188">
        <f>SUM(K39:K40)</f>
        <v>26529</v>
      </c>
      <c r="L38" s="207">
        <f t="shared" si="0"/>
        <v>-119485</v>
      </c>
    </row>
    <row r="39" spans="1:12" s="16" customFormat="1" ht="15.75" customHeight="1" x14ac:dyDescent="0.3">
      <c r="A39" s="152"/>
      <c r="B39" s="152"/>
      <c r="C39" s="193"/>
      <c r="D39" s="194"/>
      <c r="E39" s="194"/>
      <c r="F39" s="195"/>
      <c r="G39" s="175"/>
      <c r="H39" s="155"/>
      <c r="I39" s="144" t="s">
        <v>132</v>
      </c>
      <c r="J39" s="134">
        <v>66014</v>
      </c>
      <c r="K39" s="134">
        <v>8529</v>
      </c>
      <c r="L39" s="208">
        <f>K39-J39</f>
        <v>-57485</v>
      </c>
    </row>
    <row r="40" spans="1:12" s="16" customFormat="1" ht="15.75" customHeight="1" x14ac:dyDescent="0.3">
      <c r="A40" s="152"/>
      <c r="B40" s="152"/>
      <c r="C40" s="193"/>
      <c r="D40" s="194"/>
      <c r="E40" s="194"/>
      <c r="F40" s="195"/>
      <c r="G40" s="209"/>
      <c r="H40" s="210"/>
      <c r="I40" s="211" t="s">
        <v>133</v>
      </c>
      <c r="J40" s="185">
        <v>80000</v>
      </c>
      <c r="K40" s="185">
        <v>18000</v>
      </c>
      <c r="L40" s="212">
        <f>K40-J40</f>
        <v>-62000</v>
      </c>
    </row>
    <row r="41" spans="1:12" s="16" customFormat="1" ht="13.5" customHeight="1" x14ac:dyDescent="0.3">
      <c r="A41" s="152"/>
      <c r="B41" s="152"/>
      <c r="C41" s="193"/>
      <c r="D41" s="194"/>
      <c r="E41" s="194"/>
      <c r="F41" s="195"/>
      <c r="G41" s="115"/>
      <c r="H41" s="115"/>
      <c r="I41" s="116"/>
      <c r="J41" s="115"/>
      <c r="K41" s="115"/>
      <c r="L41" s="117"/>
    </row>
    <row r="42" spans="1:12" s="16" customFormat="1" ht="13.5" customHeight="1" x14ac:dyDescent="0.3">
      <c r="A42" s="152"/>
      <c r="B42" s="152"/>
      <c r="C42" s="193"/>
      <c r="D42" s="194"/>
      <c r="E42" s="194"/>
      <c r="F42" s="195"/>
      <c r="G42" s="194"/>
      <c r="H42" s="194"/>
      <c r="I42" s="194"/>
      <c r="J42" s="6"/>
      <c r="K42" s="6"/>
      <c r="L42" s="5"/>
    </row>
    <row r="43" spans="1:12" s="16" customFormat="1" ht="13.5" customHeight="1" x14ac:dyDescent="0.3">
      <c r="A43" s="152"/>
      <c r="B43" s="152"/>
      <c r="C43" s="193"/>
      <c r="D43" s="194"/>
      <c r="E43" s="194"/>
      <c r="F43" s="194"/>
      <c r="G43" s="194"/>
      <c r="H43" s="194"/>
      <c r="I43" s="194"/>
      <c r="J43" s="6"/>
      <c r="K43" s="6"/>
      <c r="L43" s="5"/>
    </row>
    <row r="44" spans="1:12" s="16" customFormat="1" ht="13.5" customHeight="1" x14ac:dyDescent="0.3">
      <c r="A44" s="152"/>
      <c r="B44" s="152"/>
      <c r="C44" s="193"/>
      <c r="D44" s="194"/>
      <c r="E44" s="194"/>
      <c r="F44" s="194"/>
      <c r="G44" s="194"/>
      <c r="H44" s="194"/>
      <c r="I44" s="194"/>
      <c r="J44" s="6"/>
      <c r="K44" s="6"/>
      <c r="L44" s="5"/>
    </row>
    <row r="45" spans="1:12" s="16" customFormat="1" ht="13.5" customHeight="1" x14ac:dyDescent="0.3">
      <c r="A45" s="152"/>
      <c r="B45" s="152"/>
      <c r="C45" s="193"/>
      <c r="D45" s="152"/>
      <c r="E45" s="194"/>
      <c r="F45" s="194"/>
      <c r="G45" s="6"/>
      <c r="H45" s="6"/>
      <c r="I45" s="7"/>
      <c r="J45" s="6"/>
      <c r="K45" s="6"/>
      <c r="L45" s="5"/>
    </row>
    <row r="46" spans="1:12" s="16" customFormat="1" ht="13.5" customHeight="1" x14ac:dyDescent="0.3">
      <c r="A46" s="152"/>
      <c r="B46" s="152"/>
      <c r="C46" s="193"/>
      <c r="D46" s="152"/>
      <c r="E46" s="194"/>
      <c r="F46" s="194"/>
      <c r="G46" s="6"/>
      <c r="H46" s="6"/>
      <c r="I46" s="7"/>
      <c r="J46" s="6"/>
      <c r="K46" s="6"/>
      <c r="L46" s="5"/>
    </row>
    <row r="47" spans="1:12" s="16" customFormat="1" ht="13.5" customHeight="1" x14ac:dyDescent="0.3">
      <c r="A47" s="107"/>
      <c r="B47" s="107"/>
      <c r="C47" s="108"/>
      <c r="D47" s="107"/>
      <c r="E47" s="213"/>
      <c r="F47" s="213"/>
      <c r="G47" s="6"/>
      <c r="H47" s="6"/>
      <c r="I47" s="7"/>
      <c r="J47" s="6"/>
      <c r="K47" s="6"/>
      <c r="L47" s="5"/>
    </row>
    <row r="48" spans="1:12" s="16" customFormat="1" ht="13.5" customHeight="1" x14ac:dyDescent="0.3">
      <c r="A48" s="107"/>
      <c r="B48" s="107"/>
      <c r="C48" s="108"/>
      <c r="D48" s="107"/>
      <c r="E48" s="213"/>
      <c r="F48" s="213"/>
      <c r="G48" s="6"/>
      <c r="H48" s="6"/>
      <c r="I48" s="7"/>
      <c r="J48" s="6"/>
      <c r="K48" s="6"/>
      <c r="L48" s="5"/>
    </row>
    <row r="49" spans="1:12" s="16" customFormat="1" ht="13.5" customHeight="1" x14ac:dyDescent="0.3">
      <c r="A49" s="107"/>
      <c r="B49" s="107"/>
      <c r="C49" s="108"/>
      <c r="D49" s="107"/>
      <c r="E49" s="213"/>
      <c r="F49" s="213"/>
      <c r="G49" s="6"/>
      <c r="H49" s="6"/>
      <c r="I49" s="7"/>
      <c r="J49" s="6"/>
      <c r="K49" s="6"/>
      <c r="L49" s="5"/>
    </row>
    <row r="50" spans="1:12" s="16" customFormat="1" ht="13.5" customHeight="1" x14ac:dyDescent="0.3">
      <c r="A50" s="107"/>
      <c r="B50" s="107"/>
      <c r="C50" s="108"/>
      <c r="D50" s="107"/>
      <c r="E50" s="213"/>
      <c r="F50" s="213"/>
      <c r="G50" s="6"/>
      <c r="H50" s="6"/>
      <c r="I50" s="7"/>
      <c r="J50" s="6"/>
      <c r="K50" s="6"/>
      <c r="L50" s="5"/>
    </row>
    <row r="51" spans="1:12" s="16" customFormat="1" ht="13.5" customHeight="1" x14ac:dyDescent="0.3">
      <c r="A51" s="109"/>
      <c r="B51" s="109"/>
      <c r="C51" s="114"/>
      <c r="D51" s="109"/>
      <c r="E51" s="5"/>
      <c r="F51" s="5"/>
      <c r="G51" s="6"/>
      <c r="H51" s="6"/>
      <c r="I51" s="7"/>
      <c r="J51" s="6"/>
      <c r="K51" s="6"/>
      <c r="L51" s="5"/>
    </row>
    <row r="52" spans="1:12" s="16" customFormat="1" ht="13.5" customHeight="1" x14ac:dyDescent="0.3">
      <c r="A52" s="109"/>
      <c r="B52" s="109"/>
      <c r="C52" s="114"/>
      <c r="D52" s="109"/>
      <c r="E52" s="5"/>
      <c r="F52" s="5"/>
      <c r="G52" s="6"/>
      <c r="H52" s="6"/>
      <c r="I52" s="7"/>
      <c r="J52" s="6"/>
      <c r="K52" s="6"/>
      <c r="L52" s="5"/>
    </row>
    <row r="53" spans="1:12" s="16" customFormat="1" ht="13.5" x14ac:dyDescent="0.3">
      <c r="A53" s="109"/>
      <c r="B53" s="109"/>
      <c r="C53" s="114"/>
      <c r="D53" s="109"/>
      <c r="E53" s="5"/>
      <c r="F53" s="5"/>
      <c r="G53" s="6"/>
      <c r="H53" s="6"/>
      <c r="I53" s="7"/>
      <c r="J53" s="6"/>
      <c r="K53" s="6"/>
      <c r="L53" s="5"/>
    </row>
    <row r="54" spans="1:12" s="16" customFormat="1" ht="13.5" x14ac:dyDescent="0.3">
      <c r="A54" s="109"/>
      <c r="B54" s="109"/>
      <c r="C54" s="114"/>
      <c r="D54" s="109"/>
      <c r="E54" s="5"/>
      <c r="F54" s="5"/>
      <c r="G54" s="6"/>
      <c r="H54" s="6"/>
      <c r="I54" s="7"/>
      <c r="J54" s="6"/>
      <c r="K54" s="6"/>
      <c r="L54" s="5"/>
    </row>
    <row r="55" spans="1:12" s="16" customFormat="1" ht="13.5" x14ac:dyDescent="0.3">
      <c r="A55" s="109"/>
      <c r="B55" s="109"/>
      <c r="C55" s="114"/>
      <c r="D55" s="109"/>
      <c r="E55" s="5"/>
      <c r="F55" s="5"/>
      <c r="G55" s="6"/>
      <c r="H55" s="6"/>
      <c r="I55" s="7"/>
      <c r="J55" s="6"/>
      <c r="K55" s="6"/>
      <c r="L55" s="5"/>
    </row>
    <row r="56" spans="1:12" s="16" customFormat="1" ht="13.5" x14ac:dyDescent="0.3">
      <c r="A56" s="109"/>
      <c r="B56" s="109"/>
      <c r="C56" s="114"/>
      <c r="D56" s="109"/>
      <c r="E56" s="5"/>
      <c r="F56" s="5"/>
      <c r="G56" s="6"/>
      <c r="H56" s="6"/>
      <c r="I56" s="7"/>
      <c r="J56" s="6"/>
      <c r="K56" s="6"/>
      <c r="L56" s="5"/>
    </row>
    <row r="57" spans="1:12" s="16" customFormat="1" ht="13.5" x14ac:dyDescent="0.3">
      <c r="A57" s="109"/>
      <c r="B57" s="109"/>
      <c r="C57" s="114"/>
      <c r="D57" s="109"/>
      <c r="E57" s="5"/>
      <c r="F57" s="5"/>
      <c r="G57" s="6"/>
      <c r="H57" s="6"/>
      <c r="I57" s="7"/>
      <c r="J57" s="6"/>
      <c r="K57" s="6"/>
      <c r="L57" s="5"/>
    </row>
    <row r="58" spans="1:12" s="16" customFormat="1" ht="13.5" x14ac:dyDescent="0.3">
      <c r="A58" s="109"/>
      <c r="B58" s="109"/>
      <c r="C58" s="114"/>
      <c r="D58" s="109"/>
      <c r="E58" s="5"/>
      <c r="F58" s="5"/>
      <c r="G58" s="6"/>
      <c r="H58" s="6"/>
      <c r="I58" s="7"/>
      <c r="J58" s="6"/>
      <c r="K58" s="6"/>
      <c r="L58" s="5"/>
    </row>
    <row r="59" spans="1:12" s="16" customFormat="1" ht="13.5" x14ac:dyDescent="0.3">
      <c r="A59" s="109"/>
      <c r="B59" s="109"/>
      <c r="C59" s="114"/>
      <c r="D59" s="109"/>
      <c r="E59" s="5"/>
      <c r="F59" s="5"/>
      <c r="G59" s="6"/>
      <c r="H59" s="6"/>
      <c r="I59" s="7"/>
      <c r="J59" s="6"/>
      <c r="K59" s="6"/>
      <c r="L59" s="5"/>
    </row>
    <row r="60" spans="1:12" s="16" customFormat="1" ht="13.5" x14ac:dyDescent="0.3">
      <c r="A60" s="109"/>
      <c r="B60" s="109"/>
      <c r="C60" s="114"/>
      <c r="D60" s="109"/>
      <c r="E60" s="5"/>
      <c r="F60" s="5"/>
      <c r="G60" s="6"/>
      <c r="H60" s="6"/>
      <c r="I60" s="7"/>
      <c r="J60" s="6"/>
      <c r="K60" s="6"/>
      <c r="L60" s="5"/>
    </row>
    <row r="61" spans="1:12" s="16" customFormat="1" ht="13.5" x14ac:dyDescent="0.3">
      <c r="A61" s="109"/>
      <c r="B61" s="109"/>
      <c r="C61" s="114"/>
      <c r="D61" s="109"/>
      <c r="E61" s="5"/>
      <c r="F61" s="5"/>
      <c r="G61" s="6"/>
      <c r="H61" s="6"/>
      <c r="I61" s="7"/>
      <c r="J61" s="6"/>
      <c r="K61" s="6"/>
      <c r="L61" s="5"/>
    </row>
    <row r="62" spans="1:12" s="16" customFormat="1" ht="13.5" x14ac:dyDescent="0.3">
      <c r="A62" s="109"/>
      <c r="B62" s="109"/>
      <c r="C62" s="114"/>
      <c r="D62" s="109"/>
      <c r="E62" s="5"/>
      <c r="F62" s="5"/>
      <c r="G62" s="6"/>
      <c r="H62" s="6"/>
      <c r="I62" s="7"/>
      <c r="J62" s="6"/>
      <c r="K62" s="6"/>
      <c r="L62" s="5"/>
    </row>
    <row r="63" spans="1:12" s="16" customFormat="1" ht="13.5" x14ac:dyDescent="0.3">
      <c r="A63" s="109"/>
      <c r="B63" s="109"/>
      <c r="C63" s="114"/>
      <c r="D63" s="109"/>
      <c r="E63" s="5"/>
      <c r="F63" s="5"/>
      <c r="G63" s="6"/>
      <c r="H63" s="6"/>
      <c r="I63" s="7"/>
      <c r="J63" s="6"/>
      <c r="K63" s="6"/>
      <c r="L63" s="5"/>
    </row>
    <row r="64" spans="1:12" s="16" customFormat="1" ht="13.5" x14ac:dyDescent="0.3">
      <c r="A64" s="109"/>
      <c r="B64" s="109"/>
      <c r="C64" s="114"/>
      <c r="D64" s="109"/>
      <c r="E64" s="5"/>
      <c r="F64" s="5"/>
      <c r="G64" s="6"/>
      <c r="H64" s="6"/>
      <c r="I64" s="7"/>
      <c r="J64" s="6"/>
      <c r="K64" s="6"/>
      <c r="L64" s="5"/>
    </row>
    <row r="65" spans="1:12" s="16" customFormat="1" ht="13.5" x14ac:dyDescent="0.3">
      <c r="A65" s="109"/>
      <c r="B65" s="109"/>
      <c r="C65" s="114"/>
      <c r="D65" s="109"/>
      <c r="E65" s="5"/>
      <c r="F65" s="5"/>
      <c r="G65" s="6"/>
      <c r="H65" s="6"/>
      <c r="I65" s="7"/>
      <c r="J65" s="6"/>
      <c r="K65" s="6"/>
      <c r="L65" s="5"/>
    </row>
    <row r="66" spans="1:12" s="16" customFormat="1" ht="13.5" x14ac:dyDescent="0.3">
      <c r="A66" s="109"/>
      <c r="B66" s="109"/>
      <c r="C66" s="114"/>
      <c r="D66" s="109"/>
      <c r="E66" s="5"/>
      <c r="F66" s="5"/>
      <c r="G66" s="6"/>
      <c r="H66" s="6"/>
      <c r="I66" s="7"/>
      <c r="J66" s="6"/>
      <c r="K66" s="6"/>
      <c r="L66" s="5"/>
    </row>
    <row r="67" spans="1:12" s="16" customFormat="1" ht="13.5" x14ac:dyDescent="0.3">
      <c r="A67" s="109"/>
      <c r="B67" s="109"/>
      <c r="C67" s="114"/>
      <c r="D67" s="109"/>
      <c r="E67" s="5"/>
      <c r="F67" s="5"/>
      <c r="G67" s="6"/>
      <c r="H67" s="6"/>
      <c r="I67" s="7"/>
      <c r="J67" s="6"/>
      <c r="K67" s="6"/>
      <c r="L67" s="5"/>
    </row>
    <row r="68" spans="1:12" s="16" customFormat="1" ht="13.5" x14ac:dyDescent="0.3">
      <c r="A68" s="109"/>
      <c r="B68" s="109"/>
      <c r="C68" s="114"/>
      <c r="D68" s="109"/>
      <c r="E68" s="5"/>
      <c r="F68" s="5"/>
      <c r="G68" s="6"/>
      <c r="H68" s="6"/>
      <c r="I68" s="7"/>
      <c r="J68" s="6"/>
      <c r="K68" s="6"/>
      <c r="L68" s="5"/>
    </row>
    <row r="69" spans="1:12" s="16" customFormat="1" ht="13.5" x14ac:dyDescent="0.3">
      <c r="A69" s="109"/>
      <c r="B69" s="109"/>
      <c r="C69" s="114"/>
      <c r="D69" s="109"/>
      <c r="E69" s="5"/>
      <c r="F69" s="5"/>
      <c r="G69" s="6"/>
      <c r="H69" s="6"/>
      <c r="I69" s="7"/>
      <c r="J69" s="6"/>
      <c r="K69" s="6"/>
      <c r="L69" s="5"/>
    </row>
    <row r="70" spans="1:12" s="16" customFormat="1" ht="13.5" x14ac:dyDescent="0.3">
      <c r="A70" s="109"/>
      <c r="B70" s="109"/>
      <c r="C70" s="114"/>
      <c r="D70" s="109"/>
      <c r="E70" s="5"/>
      <c r="F70" s="5"/>
      <c r="G70" s="6"/>
      <c r="H70" s="6"/>
      <c r="I70" s="7"/>
      <c r="J70" s="6"/>
      <c r="K70" s="6"/>
      <c r="L70" s="5"/>
    </row>
    <row r="71" spans="1:12" s="16" customFormat="1" ht="13.5" x14ac:dyDescent="0.3">
      <c r="A71" s="109"/>
      <c r="B71" s="109"/>
      <c r="C71" s="114"/>
      <c r="D71" s="109"/>
      <c r="E71" s="5"/>
      <c r="F71" s="5"/>
      <c r="G71" s="6"/>
      <c r="H71" s="6"/>
      <c r="I71" s="7"/>
      <c r="J71" s="6"/>
      <c r="K71" s="6"/>
      <c r="L71" s="5"/>
    </row>
    <row r="72" spans="1:12" s="16" customFormat="1" ht="13.5" x14ac:dyDescent="0.3">
      <c r="A72" s="109"/>
      <c r="B72" s="109"/>
      <c r="C72" s="114"/>
      <c r="D72" s="109"/>
      <c r="E72" s="5"/>
      <c r="F72" s="5"/>
      <c r="G72" s="6"/>
      <c r="H72" s="6"/>
      <c r="I72" s="7"/>
      <c r="J72" s="6"/>
      <c r="K72" s="6"/>
      <c r="L72" s="5"/>
    </row>
    <row r="73" spans="1:12" s="16" customFormat="1" ht="13.5" x14ac:dyDescent="0.3">
      <c r="A73" s="109"/>
      <c r="B73" s="109"/>
      <c r="C73" s="114"/>
      <c r="D73" s="109"/>
      <c r="E73" s="5"/>
      <c r="F73" s="5"/>
      <c r="G73" s="6"/>
      <c r="H73" s="6"/>
      <c r="I73" s="7"/>
      <c r="J73" s="6"/>
      <c r="K73" s="6"/>
      <c r="L73" s="5"/>
    </row>
    <row r="74" spans="1:12" s="16" customFormat="1" ht="13.5" x14ac:dyDescent="0.3">
      <c r="A74" s="109"/>
      <c r="B74" s="109"/>
      <c r="C74" s="114"/>
      <c r="D74" s="109"/>
      <c r="E74" s="5"/>
      <c r="F74" s="5"/>
      <c r="G74" s="6"/>
      <c r="H74" s="6"/>
      <c r="I74" s="7"/>
      <c r="J74" s="6"/>
      <c r="K74" s="6"/>
      <c r="L74" s="5"/>
    </row>
    <row r="75" spans="1:12" s="16" customFormat="1" ht="13.5" x14ac:dyDescent="0.3">
      <c r="A75" s="109"/>
      <c r="B75" s="109"/>
      <c r="C75" s="114"/>
      <c r="D75" s="109"/>
      <c r="E75" s="5"/>
      <c r="F75" s="5"/>
      <c r="G75" s="6"/>
      <c r="H75" s="6"/>
      <c r="I75" s="7"/>
      <c r="J75" s="6"/>
      <c r="K75" s="6"/>
      <c r="L75" s="5"/>
    </row>
    <row r="76" spans="1:12" s="16" customFormat="1" ht="13.5" x14ac:dyDescent="0.3">
      <c r="A76" s="109"/>
      <c r="B76" s="109"/>
      <c r="C76" s="114"/>
      <c r="D76" s="109"/>
      <c r="E76" s="5"/>
      <c r="F76" s="5"/>
      <c r="G76" s="6"/>
      <c r="H76" s="6"/>
      <c r="I76" s="7"/>
      <c r="J76" s="6"/>
      <c r="K76" s="6"/>
      <c r="L76" s="5"/>
    </row>
    <row r="77" spans="1:12" s="16" customFormat="1" ht="13.5" x14ac:dyDescent="0.3">
      <c r="A77" s="109"/>
      <c r="B77" s="109"/>
      <c r="C77" s="114"/>
      <c r="D77" s="109"/>
      <c r="E77" s="5"/>
      <c r="F77" s="5"/>
      <c r="G77" s="6"/>
      <c r="H77" s="6"/>
      <c r="I77" s="7"/>
      <c r="J77" s="6"/>
      <c r="K77" s="6"/>
      <c r="L77" s="5"/>
    </row>
    <row r="78" spans="1:12" s="16" customFormat="1" ht="13.5" x14ac:dyDescent="0.3">
      <c r="A78" s="109"/>
      <c r="B78" s="109"/>
      <c r="C78" s="114"/>
      <c r="D78" s="109"/>
      <c r="E78" s="5"/>
      <c r="F78" s="5"/>
      <c r="G78" s="6"/>
      <c r="H78" s="6"/>
      <c r="I78" s="7"/>
      <c r="J78" s="6"/>
      <c r="K78" s="6"/>
      <c r="L78" s="5"/>
    </row>
    <row r="79" spans="1:12" s="16" customFormat="1" ht="13.5" x14ac:dyDescent="0.3">
      <c r="A79" s="109"/>
      <c r="B79" s="109"/>
      <c r="C79" s="114"/>
      <c r="D79" s="109"/>
      <c r="E79" s="5"/>
      <c r="F79" s="5"/>
      <c r="G79" s="6"/>
      <c r="H79" s="6"/>
      <c r="I79" s="7"/>
      <c r="J79" s="6"/>
      <c r="K79" s="6"/>
      <c r="L79" s="5"/>
    </row>
    <row r="80" spans="1:12" s="16" customFormat="1" ht="13.5" x14ac:dyDescent="0.3">
      <c r="A80" s="109"/>
      <c r="B80" s="109"/>
      <c r="C80" s="114"/>
      <c r="D80" s="109"/>
      <c r="E80" s="5"/>
      <c r="F80" s="5"/>
      <c r="G80" s="6"/>
      <c r="H80" s="6"/>
      <c r="I80" s="7"/>
      <c r="J80" s="6"/>
      <c r="K80" s="6"/>
      <c r="L80" s="5"/>
    </row>
  </sheetData>
  <mergeCells count="10">
    <mergeCell ref="G23:I23"/>
    <mergeCell ref="G28:I28"/>
    <mergeCell ref="G34:I34"/>
    <mergeCell ref="G37:I37"/>
    <mergeCell ref="A1:L1"/>
    <mergeCell ref="A2:E2"/>
    <mergeCell ref="A3:F3"/>
    <mergeCell ref="G3:L3"/>
    <mergeCell ref="A5:C5"/>
    <mergeCell ref="G5:I5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19년 결산총괄</vt:lpstr>
      <vt:lpstr>20년 1차추경 총괄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윤선미</dc:creator>
  <cp:lastModifiedBy>윤선미</cp:lastModifiedBy>
  <dcterms:created xsi:type="dcterms:W3CDTF">2020-04-06T02:14:12Z</dcterms:created>
  <dcterms:modified xsi:type="dcterms:W3CDTF">2020-04-06T02:21:35Z</dcterms:modified>
</cp:coreProperties>
</file>